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3040" windowHeight="9384"/>
  </bookViews>
  <sheets>
    <sheet name="REVENUE" sheetId="1" r:id="rId1"/>
    <sheet name="EXPENDITURE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8" i="1" l="1"/>
  <c r="C108" i="2" l="1"/>
  <c r="C271" i="2"/>
  <c r="C104" i="1"/>
  <c r="C249" i="2"/>
  <c r="C240" i="2"/>
  <c r="C267" i="2" l="1"/>
  <c r="C260" i="2"/>
  <c r="C254" i="2"/>
  <c r="F242" i="2"/>
  <c r="C241" i="2"/>
  <c r="C234" i="2"/>
  <c r="C201" i="2"/>
  <c r="C81" i="2"/>
  <c r="C70" i="2"/>
  <c r="E70" i="2" s="1"/>
  <c r="C89" i="1"/>
  <c r="C85" i="1"/>
  <c r="C57" i="1"/>
  <c r="C20" i="1"/>
  <c r="C14" i="1"/>
  <c r="C9" i="1"/>
  <c r="C269" i="2" l="1"/>
  <c r="D201" i="2"/>
  <c r="C90" i="1"/>
  <c r="C105" i="1" s="1"/>
  <c r="E104" i="1" l="1"/>
</calcChain>
</file>

<file path=xl/sharedStrings.xml><?xml version="1.0" encoding="utf-8"?>
<sst xmlns="http://schemas.openxmlformats.org/spreadsheetml/2006/main" count="346" uniqueCount="313">
  <si>
    <t>ADANSI SOUTH DISTRICT ASSEMBLY</t>
  </si>
  <si>
    <t>CODE</t>
  </si>
  <si>
    <t>REVENUE ITEM</t>
  </si>
  <si>
    <t>RATES</t>
  </si>
  <si>
    <t>Property Rate</t>
  </si>
  <si>
    <t>Basic Rate (IGF)</t>
  </si>
  <si>
    <t>Property Rate Arrears</t>
  </si>
  <si>
    <t>Sub-Total</t>
  </si>
  <si>
    <t>LANDS &amp; ROYALTIES</t>
  </si>
  <si>
    <t>Mineral Royalties</t>
  </si>
  <si>
    <t>Stool Land Revenue</t>
  </si>
  <si>
    <t>RENT</t>
  </si>
  <si>
    <t>Rent on Assembly Buildings</t>
  </si>
  <si>
    <t>Staff Quarters</t>
  </si>
  <si>
    <t>Guest House</t>
  </si>
  <si>
    <t>LICENCES</t>
  </si>
  <si>
    <t>Sale of Building Permit Jacket</t>
  </si>
  <si>
    <t>Registration of Plot</t>
  </si>
  <si>
    <t>Building Plans / Permit</t>
  </si>
  <si>
    <t>Comm. Mast Permit</t>
  </si>
  <si>
    <t>Pito / Palm Wine Sellers Tapers</t>
  </si>
  <si>
    <t>Herbalist License</t>
  </si>
  <si>
    <t>Chop Bar Restaurants</t>
  </si>
  <si>
    <t>Corn / Rice / Flour Miller</t>
  </si>
  <si>
    <t>Liquor License</t>
  </si>
  <si>
    <t>Bakers License</t>
  </si>
  <si>
    <t>Bicycle License</t>
  </si>
  <si>
    <t>Artisan / Self Employed</t>
  </si>
  <si>
    <t>Kiosk License</t>
  </si>
  <si>
    <t>Sand and Stone Conts. License</t>
  </si>
  <si>
    <t>Fuel Dealers</t>
  </si>
  <si>
    <t>Lotto Operators</t>
  </si>
  <si>
    <t>Hotel / Night Club</t>
  </si>
  <si>
    <t>Pharmacist Chemical Sell</t>
  </si>
  <si>
    <t>Sawmills</t>
  </si>
  <si>
    <t>Taxicab / Commercial Vehicles</t>
  </si>
  <si>
    <t>Canopy / Chairs / Bench</t>
  </si>
  <si>
    <t>Radio stations/ Communication Centers</t>
  </si>
  <si>
    <t>Private Education Int. (Private schools)</t>
  </si>
  <si>
    <t>Mobile Sale Van</t>
  </si>
  <si>
    <t>Entertainment Centre</t>
  </si>
  <si>
    <t>Stores</t>
  </si>
  <si>
    <t>Hairdressers/Barbers</t>
  </si>
  <si>
    <t>Financial Institutions</t>
  </si>
  <si>
    <t>Photographers and Video Operators</t>
  </si>
  <si>
    <t>LBCs and Cocoa Residue Dealers</t>
  </si>
  <si>
    <t>Open Spaces / Parks</t>
  </si>
  <si>
    <t>Business Providers</t>
  </si>
  <si>
    <t>Restaurant License</t>
  </si>
  <si>
    <t>Game  Licence</t>
  </si>
  <si>
    <t>FEES</t>
  </si>
  <si>
    <t>Markets Tolls</t>
  </si>
  <si>
    <t>Livestock / Kraals</t>
  </si>
  <si>
    <t>Registration of Contractors</t>
  </si>
  <si>
    <t>Burial Fee</t>
  </si>
  <si>
    <t>Pounds</t>
  </si>
  <si>
    <t>Advertisement / Bill Boards</t>
  </si>
  <si>
    <t>Export of Commodities</t>
  </si>
  <si>
    <t>Marriage / Divorce Registration</t>
  </si>
  <si>
    <t>Sub Metro Managed Toilets</t>
  </si>
  <si>
    <t>Dislodging Fee</t>
  </si>
  <si>
    <t>Street Parking Fee</t>
  </si>
  <si>
    <t>Loading Fee</t>
  </si>
  <si>
    <t>Mineral Prospect</t>
  </si>
  <si>
    <t>Small Scale Mining</t>
  </si>
  <si>
    <t>Business registration</t>
  </si>
  <si>
    <t>Car Stickers</t>
  </si>
  <si>
    <t>Tender Documents</t>
  </si>
  <si>
    <t>Sub-total</t>
  </si>
  <si>
    <t>FINES</t>
  </si>
  <si>
    <t>Court Fines</t>
  </si>
  <si>
    <t>Miscellaneous Fines, Penalties</t>
  </si>
  <si>
    <t>Lorry Park Fines</t>
  </si>
  <si>
    <t>Spot fine</t>
  </si>
  <si>
    <t>MISCELLANEOUS &amp; UNIDENTIFIED REVENUE</t>
  </si>
  <si>
    <t>Other Sundry Recoveries</t>
  </si>
  <si>
    <t>TOTAL IGF</t>
  </si>
  <si>
    <t>GRANTS</t>
  </si>
  <si>
    <t>Central Government - GOG Paid Salaries</t>
  </si>
  <si>
    <t>DACF - Assembly</t>
  </si>
  <si>
    <t>Disability Fund</t>
  </si>
  <si>
    <t xml:space="preserve">DACF - MP </t>
  </si>
  <si>
    <t>SIP</t>
  </si>
  <si>
    <t>CIDA</t>
  </si>
  <si>
    <t>UNCDF</t>
  </si>
  <si>
    <t>UNICEF - Child Right and Protection</t>
  </si>
  <si>
    <t>GOG Transfers to Decentralised Departments</t>
  </si>
  <si>
    <t>DDF-Capacity Building</t>
  </si>
  <si>
    <t>DDF- Investment</t>
  </si>
  <si>
    <t>GRAND TOTAL</t>
  </si>
  <si>
    <t>FUND SOURCES</t>
  </si>
  <si>
    <t>ACTIVITY</t>
  </si>
  <si>
    <t>IGF</t>
  </si>
  <si>
    <t>CENTRAL ADMINISTATION</t>
  </si>
  <si>
    <t>Gazzeting of Fee Fixing</t>
  </si>
  <si>
    <t>Stationery</t>
  </si>
  <si>
    <t>Newspapers</t>
  </si>
  <si>
    <t>Office Facilities and Supplies</t>
  </si>
  <si>
    <t xml:space="preserve">Supply of Data for GIFMIS </t>
  </si>
  <si>
    <t>Refreshment of Official Guests</t>
  </si>
  <si>
    <t>Electricity Bills</t>
  </si>
  <si>
    <t>Water Bills</t>
  </si>
  <si>
    <t>Fuel &amp; Lubricants for official vehicles</t>
  </si>
  <si>
    <t>Local Travel Cost (Protocol Services)</t>
  </si>
  <si>
    <t>Hotel Accommodation for official guests</t>
  </si>
  <si>
    <t>Submission of reports (Quarterly and Annual reports)</t>
  </si>
  <si>
    <t>Bank Charges</t>
  </si>
  <si>
    <t>Maintenance &amp; Repairs - Official vehicles</t>
  </si>
  <si>
    <t>Maintenance of Office Equipment</t>
  </si>
  <si>
    <t>Minor repairs of residential buildings</t>
  </si>
  <si>
    <t>Minor Repairs of Office Buildings</t>
  </si>
  <si>
    <t xml:space="preserve">T &amp; T for Assembly Members </t>
  </si>
  <si>
    <t>Refreshment for statutory/technical and Assembly Meetings</t>
  </si>
  <si>
    <t>Allowances for statutory / technical and Assembly Meetings</t>
  </si>
  <si>
    <t>Monitoring of projects and programmes</t>
  </si>
  <si>
    <t>Donation towards social and religious programmes (within the District and RCC)</t>
  </si>
  <si>
    <t>Contingencies (Emengency Works)</t>
  </si>
  <si>
    <t>HUMAN RESOURCE DEPARTMENT</t>
  </si>
  <si>
    <t>Salaries for Casual labour</t>
  </si>
  <si>
    <t>Transfer Grant</t>
  </si>
  <si>
    <t>PM's allowance</t>
  </si>
  <si>
    <t>Watchman extra days allowances</t>
  </si>
  <si>
    <t>13% SSF Contribution</t>
  </si>
  <si>
    <t>Supply of data for validation and update of HRMIS</t>
  </si>
  <si>
    <t>Capacity Building (Logistics, allowances and refreshment, etc)</t>
  </si>
  <si>
    <t>Submission of reports and other staff inputs / appraisals</t>
  </si>
  <si>
    <t>Provision of fuel for monitoring of night watchmen</t>
  </si>
  <si>
    <t>Organisation of staff Durbar</t>
  </si>
  <si>
    <t>FINANCE</t>
  </si>
  <si>
    <t>Value Books &amp; Other Logistics</t>
  </si>
  <si>
    <t>Submission of Financial Reports (Fuel and T&amp;T))</t>
  </si>
  <si>
    <t>Commission for Revenue Collectors</t>
  </si>
  <si>
    <t>EDUCATION, YOUTH AND SPORTS</t>
  </si>
  <si>
    <t>Support to School Feeding Programme (Transportation expenses)</t>
  </si>
  <si>
    <t>ENVIRONMENTAL HEALTH</t>
  </si>
  <si>
    <t>Cleaning Materials</t>
  </si>
  <si>
    <t>Sanitation Charges (Pushing and leveling of refuse)</t>
  </si>
  <si>
    <t>AGRICULTURE</t>
  </si>
  <si>
    <t xml:space="preserve">Supply of logistics and fuel </t>
  </si>
  <si>
    <t>PHYSICAL PLANNING</t>
  </si>
  <si>
    <t>Provision of fuel and other logistics</t>
  </si>
  <si>
    <t>SOCIAL WELFARE &amp; COMMUNITY DEVELOPMENT</t>
  </si>
  <si>
    <t>Provision of fuel / T&amp;T for monitoring in the various communities</t>
  </si>
  <si>
    <t xml:space="preserve">WORKS </t>
  </si>
  <si>
    <t>Provision of fuel for site meetings and other logistics</t>
  </si>
  <si>
    <t>Reshaping of roads</t>
  </si>
  <si>
    <t>Electoral Area Small Projects (EASP)</t>
  </si>
  <si>
    <t>NATURAL RESOURCE CONSERVATION</t>
  </si>
  <si>
    <t>Provision of logistics for tree planting exercises</t>
  </si>
  <si>
    <t>DISASTER PREVENTION</t>
  </si>
  <si>
    <t>Provision of logistics/ T&amp;T for Public education on disaster management</t>
  </si>
  <si>
    <t xml:space="preserve">             IGF TOTAL</t>
  </si>
  <si>
    <t>MPCF</t>
  </si>
  <si>
    <t>WORKS</t>
  </si>
  <si>
    <t>Construction of boreholes in selected communities</t>
  </si>
  <si>
    <t>Completion of marketshed at Ataase Nkwanta</t>
  </si>
  <si>
    <t>Construction of lockable stores at Atobiase</t>
  </si>
  <si>
    <t xml:space="preserve">EDUCATION </t>
  </si>
  <si>
    <t>Renovation and other educational support</t>
  </si>
  <si>
    <t>Completion of rehabilitation of Obonsu JHS</t>
  </si>
  <si>
    <t>Support to farmers</t>
  </si>
  <si>
    <t>MPCF TOTAL</t>
  </si>
  <si>
    <t>DACF</t>
  </si>
  <si>
    <t>CENTRAL ADMINISTRATION</t>
  </si>
  <si>
    <t>Renovation of Assembly Guest House</t>
  </si>
  <si>
    <t>Minor renovation of staff bungalows (DPO, Auditor and EC)</t>
  </si>
  <si>
    <t>Maintenance of Furniture &amp; Fixtures (Assembly Hall and Main Assembly block)</t>
  </si>
  <si>
    <t>Renovation of Assembly office Building</t>
  </si>
  <si>
    <t>Furnishing of DCE's secretary's office</t>
  </si>
  <si>
    <t>Maintenance and repairs of office equipment (Computers and accessories, photocopiers and intercom)</t>
  </si>
  <si>
    <t>Maintenance of official vehicles</t>
  </si>
  <si>
    <t>Independence Day celebrations</t>
  </si>
  <si>
    <t>Support to Audit Committee activities (Meetings and submission of reports)</t>
  </si>
  <si>
    <t>Support for DPCU activities</t>
  </si>
  <si>
    <t>Preparation of Disrict Medium Term Development Plan (DMTDP) 2022 - 2025</t>
  </si>
  <si>
    <t>Composite Budget Preparation</t>
  </si>
  <si>
    <t>Support to NCCE and Information Service Department (Public Education)</t>
  </si>
  <si>
    <t>Organisation of Town Hall and Popular Participation programmes</t>
  </si>
  <si>
    <t>Preparation of Strategic Environment Assessment (SEA)</t>
  </si>
  <si>
    <t>Security Expenses (Fuel and other operational expenses)</t>
  </si>
  <si>
    <t xml:space="preserve">Purchase of Computers and Accesories </t>
  </si>
  <si>
    <t>Support to National Anti Corruption Campaign</t>
  </si>
  <si>
    <t>Support the implementation of the National Decentralisation Policy and Strategy</t>
  </si>
  <si>
    <t>Monitoring and Evaluation of Projects (both internal and external)</t>
  </si>
  <si>
    <t>Emergency Works (Contingencies)</t>
  </si>
  <si>
    <t>Revenue Mobilisation / Data collection</t>
  </si>
  <si>
    <t>Printed Material and Stationery /Logistics</t>
  </si>
  <si>
    <t>Refreshment Items</t>
  </si>
  <si>
    <t>Transportation expenses</t>
  </si>
  <si>
    <t>Support to Community Self Help Projects</t>
  </si>
  <si>
    <t>Procurement of construction materials</t>
  </si>
  <si>
    <t>Support to Town &amp; Area Councils</t>
  </si>
  <si>
    <t>Stationery/Furniture and other logistics</t>
  </si>
  <si>
    <t>Trainings/Seminars/Conferences/Workshops</t>
  </si>
  <si>
    <t>Maintenance works</t>
  </si>
  <si>
    <t>HUMAN RESOURCE MANAGEMENT</t>
  </si>
  <si>
    <t xml:space="preserve">Staff Development (internal training of Revenue staff, HODs and other selected staff) </t>
  </si>
  <si>
    <t>Capacity Building (Workshops, Seminars and Conferences - external)</t>
  </si>
  <si>
    <t>Accounting Software</t>
  </si>
  <si>
    <t>Re-valuation of commercial properties within the District</t>
  </si>
  <si>
    <t>Uniform and Protective Clothing</t>
  </si>
  <si>
    <t>Awards for Revenue collectors</t>
  </si>
  <si>
    <t>Maintenance and furnishing of revenue offices</t>
  </si>
  <si>
    <t>EDUCATION YOUTH AND SPORTS</t>
  </si>
  <si>
    <t>Support to Science, Technology &amp; Mathematics Education (STME) clinic</t>
  </si>
  <si>
    <t>Support to Disrict Oversight Education Committee</t>
  </si>
  <si>
    <t>Support to Sports, Recreation &amp; Cultural development</t>
  </si>
  <si>
    <t>Other Educational Needs (Workshops, Trainings programmes, Conferences)</t>
  </si>
  <si>
    <t>Procurement of office supplies and other consumables</t>
  </si>
  <si>
    <t>Support GES to organise Mock Exams for BECE candidates within the District</t>
  </si>
  <si>
    <t>Schorlarships/Awards</t>
  </si>
  <si>
    <t>Supply of dual desk furniture for selected schools</t>
  </si>
  <si>
    <t>HEALTH</t>
  </si>
  <si>
    <t>HIV/AIDS (MSHAP)</t>
  </si>
  <si>
    <t>Malaria control and immunisation</t>
  </si>
  <si>
    <t>Support to COVID-19 alleviation activities</t>
  </si>
  <si>
    <t>Support to District Health Committee</t>
  </si>
  <si>
    <t>Completion of 1no. CHPS compound at Menang</t>
  </si>
  <si>
    <t>Procurement of sanitary equipment</t>
  </si>
  <si>
    <t>Fumigation &amp; Sanitation</t>
  </si>
  <si>
    <t>Solid and liquid waste management</t>
  </si>
  <si>
    <t xml:space="preserve">Rice Extension Plan </t>
  </si>
  <si>
    <t>Support to Agric Extension Services</t>
  </si>
  <si>
    <t>Farmers Day Celebration</t>
  </si>
  <si>
    <t>Planting for food and Jobs</t>
  </si>
  <si>
    <t>Plantng for Export and Rural Development</t>
  </si>
  <si>
    <t>Nursing of oil palm seedlings and monitoring under the PERD Project</t>
  </si>
  <si>
    <t>Maintenance of agricultural equipment (Thresher, Combined harvester)</t>
  </si>
  <si>
    <t>Support One District One Factory</t>
  </si>
  <si>
    <t>Support to Rice Marketing Group/DCACT Training</t>
  </si>
  <si>
    <t>Preparation of planning schemes / layout for communities</t>
  </si>
  <si>
    <t>Embark on street naming and property addressing systems</t>
  </si>
  <si>
    <t>Purchase of staellite images for digitization</t>
  </si>
  <si>
    <t>Provision of office equipment and other office consumables</t>
  </si>
  <si>
    <t>Provision of fuel for monitoring</t>
  </si>
  <si>
    <t>Skill training for the youth in income generation</t>
  </si>
  <si>
    <t>LEAP, Child protection etc (Public education and sensitisation)</t>
  </si>
  <si>
    <t>NATURAL RESOURE CONSERVATION</t>
  </si>
  <si>
    <t>Tree Planting exercise</t>
  </si>
  <si>
    <t xml:space="preserve"> Clean and Green campaign (Public Sensitisation)</t>
  </si>
  <si>
    <t>Street Lights/Tension Poles</t>
  </si>
  <si>
    <t>Fuel/Cleaning materials for WATSAN</t>
  </si>
  <si>
    <t>Repair of boreholes</t>
  </si>
  <si>
    <t>Construction of 4no. Septic tanks for 4 bungalows (DPO, Deputy Director, Agric Director and Magistrate)</t>
  </si>
  <si>
    <t>Construction of 1no. 4-seater toilet facility at the market at Wuruyie Junction</t>
  </si>
  <si>
    <t>Construction of 1no. 13-unit lockable stores at Adansi Praso Market</t>
  </si>
  <si>
    <t>Reshaping of selected roads within the district</t>
  </si>
  <si>
    <t>Public education and sensitisation</t>
  </si>
  <si>
    <t>Donations (Relief Items)</t>
  </si>
  <si>
    <t>TOTAL DACF</t>
  </si>
  <si>
    <t>GOG</t>
  </si>
  <si>
    <t>Established Post (Salaries for Mechanised staff)</t>
  </si>
  <si>
    <t>Support to Statistics Unit (Development Planning Unit)</t>
  </si>
  <si>
    <t>Procurement and maintenance of funiture and cabinet</t>
  </si>
  <si>
    <t>Procurement of airconditioner for the HR office</t>
  </si>
  <si>
    <t>Training programmes for farmers, extension officers and other agric staff</t>
  </si>
  <si>
    <t>Purchase of equipment</t>
  </si>
  <si>
    <t>Maintenance of Vehicles and motor bikes</t>
  </si>
  <si>
    <t>Minor repairs of Office Building</t>
  </si>
  <si>
    <t>Refreshment items</t>
  </si>
  <si>
    <t>Public Sensitisation</t>
  </si>
  <si>
    <t>Organise 71 mass meetings in the District with about 13,900 people</t>
  </si>
  <si>
    <t>Monitoring of day care centres activities within the District</t>
  </si>
  <si>
    <t>Identify and train stakeholders on child abuse</t>
  </si>
  <si>
    <t>Sensitise communities an stakeholders to ensure child protection</t>
  </si>
  <si>
    <t>Train and hold 38 demonstrations for 1650 women group members on income generating activities and women empowerment</t>
  </si>
  <si>
    <t xml:space="preserve">PHYSICAL PLANNING </t>
  </si>
  <si>
    <t>Purchase of office furniture</t>
  </si>
  <si>
    <t>Procurement 1no. Laptop for official use</t>
  </si>
  <si>
    <t>Provision of stationery</t>
  </si>
  <si>
    <t xml:space="preserve">FEEDER ROADS </t>
  </si>
  <si>
    <t>Operational enhancement</t>
  </si>
  <si>
    <t xml:space="preserve">        GOG TOTAL</t>
  </si>
  <si>
    <t>DDF</t>
  </si>
  <si>
    <t>CENTRAL ADMINISTRATION / WORKS</t>
  </si>
  <si>
    <t>Capacity Building</t>
  </si>
  <si>
    <t>Construction of 1no. 3-unit classroom block with ancillary facilities at Bronikrom</t>
  </si>
  <si>
    <t>Reshaping of 15km roads at Tonkoase - Kwaku Adu, Twetwebuoso Jn - Twetwebuoso, Aworoso - Memenedafuom and New Edubiase</t>
  </si>
  <si>
    <t>TOTAL</t>
  </si>
  <si>
    <t>UNICEF</t>
  </si>
  <si>
    <t>SOCIAL WELFARE AND COMMUNITY DEVELOPMENT</t>
  </si>
  <si>
    <t>NATURAL RESOURCE CONSERVATION AND CLIMATE CHANGE</t>
  </si>
  <si>
    <t>Support to Artisans</t>
  </si>
  <si>
    <t>Construction materials to support community initiated projects</t>
  </si>
  <si>
    <t>Contingency</t>
  </si>
  <si>
    <t>Conservation tillage demonstration / Training of staff and farmers</t>
  </si>
  <si>
    <t>Feeding cost / allowance</t>
  </si>
  <si>
    <t>Fuel and Transportation expenses for field officers</t>
  </si>
  <si>
    <t>Public Education and Sensitisation</t>
  </si>
  <si>
    <t>EXPENDITURE BUDGET FOR THE YEAR 2021</t>
  </si>
  <si>
    <t>REVENUE BUDGET FOR THE YEAR 2021</t>
  </si>
  <si>
    <t>Construction of 1no. 3-unit classroom block with ancillary facilities at Atwereboana</t>
  </si>
  <si>
    <t>APPROVED BUDGET 2021 (¢)</t>
  </si>
  <si>
    <t>Furnishing of District Magistrate Court</t>
  </si>
  <si>
    <t>Furnishing of District BAC office</t>
  </si>
  <si>
    <t>Construction of 1no. 3-unit classroom block with ancillary facilities at Aminaso</t>
  </si>
  <si>
    <t>Renovation of 1no. 3-unit classroom block at Ataase</t>
  </si>
  <si>
    <t>Procurement of 1no. Regfridgerator for the District Health Directorate</t>
  </si>
  <si>
    <t>Construction of culvert on Kwame Nkyi road</t>
  </si>
  <si>
    <t>Construction of community park and filling of culverts at Odumasi and Kotwea</t>
  </si>
  <si>
    <t>Construction of community Durbar Grounds (retention)</t>
  </si>
  <si>
    <t>Installation of 2no. 1/1,200mm diameter pipe culverts and spot improvement of 2.8km on Bronikrom - Kwame Adjei Feeder Road (Counterpart funding)</t>
  </si>
  <si>
    <t>Drilling and mechanisation of 2no. Boreholes with 5000 litres overhead water tank, connection to power and extension of electricity to site</t>
  </si>
  <si>
    <t>Procure 1no. Laptop for official use</t>
  </si>
  <si>
    <t>Sensitise community stakeholders, women and teenage girls in 10 communities on Domestice and Gender-based voilence</t>
  </si>
  <si>
    <t>Organise capacity building programme for institutions and stakeholders on inter sectoral social services delivery and case Management</t>
  </si>
  <si>
    <t>Educate parents and community members on the negative effects of child abuse</t>
  </si>
  <si>
    <t>Identify and support 60 vulnerable children to access case management services in collaboration with GES, DOVVSU, CHRAJ, Health and NCCE</t>
  </si>
  <si>
    <t>Community entry, mobilisation and monitoring</t>
  </si>
  <si>
    <t>Donation</t>
  </si>
  <si>
    <t>Slaughter House</t>
  </si>
  <si>
    <t xml:space="preserve">   </t>
  </si>
  <si>
    <t xml:space="preserve"> BUDGET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</si>
</sst>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10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3"/>
      <name val="Perpetua"/>
      <family val="1"/>
    </font>
    <font>
      <sz val="13"/>
      <name val="Perpetua"/>
      <family val="1"/>
    </font>
    <font>
      <b/>
      <sz val="14"/>
      <name val="Perpetua"/>
      <family val="1"/>
    </font>
    <font>
      <sz val="10"/>
      <name val="Perpetua"/>
      <family val="1"/>
    </font>
    <font>
      <b/>
      <sz val="12"/>
      <name val="Perpetua"/>
      <family val="1"/>
    </font>
    <font>
      <sz val="12"/>
      <name val="Perpetua"/>
      <family val="1"/>
    </font>
    <font>
      <i/>
      <sz val="12"/>
      <name val="Perpetua"/>
      <family val="1"/>
    </font>
    <font>
      <b/>
      <sz val="10"/>
      <name val="Perpetu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43" fontId="2" fillId="0" borderId="5" xfId="2" applyFont="1" applyBorder="1" applyAlignment="1">
      <alignment wrapText="1"/>
    </xf>
    <xf numFmtId="43" fontId="2" fillId="0" borderId="6" xfId="2" applyFont="1" applyBorder="1" applyAlignment="1">
      <alignment wrapText="1"/>
    </xf>
    <xf numFmtId="0" fontId="3" fillId="0" borderId="4" xfId="0" applyNumberFormat="1" applyFont="1" applyBorder="1" applyAlignment="1">
      <alignment wrapText="1"/>
    </xf>
    <xf numFmtId="0" fontId="3" fillId="0" borderId="5" xfId="0" applyFont="1" applyBorder="1" applyAlignment="1">
      <alignment wrapText="1"/>
    </xf>
    <xf numFmtId="43" fontId="3" fillId="0" borderId="6" xfId="2" applyFont="1" applyBorder="1" applyAlignment="1">
      <alignment wrapText="1"/>
    </xf>
    <xf numFmtId="0" fontId="3" fillId="0" borderId="0" xfId="0" applyFont="1" applyAlignment="1">
      <alignment wrapText="1"/>
    </xf>
    <xf numFmtId="43" fontId="2" fillId="0" borderId="0" xfId="0" applyNumberFormat="1" applyFont="1" applyAlignment="1">
      <alignment wrapText="1"/>
    </xf>
    <xf numFmtId="43" fontId="3" fillId="0" borderId="0" xfId="0" applyNumberFormat="1" applyFont="1" applyAlignment="1">
      <alignment wrapText="1"/>
    </xf>
    <xf numFmtId="43" fontId="3" fillId="0" borderId="0" xfId="1" applyFont="1" applyAlignment="1">
      <alignment wrapText="1"/>
    </xf>
    <xf numFmtId="0" fontId="2" fillId="0" borderId="8" xfId="0" applyFont="1" applyBorder="1" applyAlignment="1">
      <alignment wrapText="1"/>
    </xf>
    <xf numFmtId="0" fontId="2" fillId="0" borderId="9" xfId="0" applyFont="1" applyBorder="1" applyAlignment="1">
      <alignment wrapText="1"/>
    </xf>
    <xf numFmtId="43" fontId="2" fillId="0" borderId="9" xfId="2" applyFont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43" fontId="2" fillId="0" borderId="3" xfId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7" fillId="2" borderId="5" xfId="0" applyFont="1" applyFill="1" applyBorder="1" applyAlignment="1">
      <alignment horizontal="left" wrapText="1"/>
    </xf>
    <xf numFmtId="0" fontId="2" fillId="0" borderId="7" xfId="0" applyFont="1" applyBorder="1" applyAlignment="1">
      <alignment horizontal="center" wrapText="1"/>
    </xf>
    <xf numFmtId="43" fontId="3" fillId="0" borderId="7" xfId="2" applyFont="1" applyBorder="1" applyAlignment="1">
      <alignment wrapText="1"/>
    </xf>
    <xf numFmtId="0" fontId="7" fillId="2" borderId="4" xfId="0" applyFont="1" applyFill="1" applyBorder="1" applyAlignment="1">
      <alignment wrapText="1"/>
    </xf>
    <xf numFmtId="43" fontId="7" fillId="2" borderId="6" xfId="1" applyFont="1" applyFill="1" applyBorder="1" applyAlignment="1">
      <alignment horizontal="left" wrapText="1"/>
    </xf>
    <xf numFmtId="43" fontId="5" fillId="0" borderId="0" xfId="1" applyFont="1" applyAlignment="1">
      <alignment wrapText="1"/>
    </xf>
    <xf numFmtId="0" fontId="5" fillId="0" borderId="0" xfId="0" applyFont="1" applyAlignment="1">
      <alignment wrapText="1"/>
    </xf>
    <xf numFmtId="43" fontId="5" fillId="0" borderId="0" xfId="0" applyNumberFormat="1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43" fontId="2" fillId="0" borderId="0" xfId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6" fillId="2" borderId="4" xfId="0" applyFont="1" applyFill="1" applyBorder="1" applyAlignment="1">
      <alignment wrapText="1"/>
    </xf>
    <xf numFmtId="43" fontId="7" fillId="0" borderId="6" xfId="1" applyFont="1" applyBorder="1" applyAlignment="1">
      <alignment wrapText="1"/>
    </xf>
    <xf numFmtId="0" fontId="8" fillId="2" borderId="4" xfId="0" applyFont="1" applyFill="1" applyBorder="1" applyAlignment="1">
      <alignment wrapText="1"/>
    </xf>
    <xf numFmtId="43" fontId="6" fillId="2" borderId="6" xfId="1" applyFont="1" applyFill="1" applyBorder="1" applyAlignment="1">
      <alignment wrapText="1"/>
    </xf>
    <xf numFmtId="0" fontId="6" fillId="0" borderId="5" xfId="0" applyFont="1" applyBorder="1" applyAlignment="1">
      <alignment wrapText="1"/>
    </xf>
    <xf numFmtId="0" fontId="7" fillId="0" borderId="5" xfId="0" applyFont="1" applyBorder="1" applyAlignment="1">
      <alignment wrapText="1"/>
    </xf>
    <xf numFmtId="43" fontId="6" fillId="2" borderId="6" xfId="1" applyFont="1" applyFill="1" applyBorder="1" applyAlignment="1">
      <alignment horizontal="left" wrapText="1"/>
    </xf>
    <xf numFmtId="0" fontId="9" fillId="0" borderId="6" xfId="0" applyFont="1" applyBorder="1" applyAlignment="1">
      <alignment wrapText="1"/>
    </xf>
    <xf numFmtId="43" fontId="9" fillId="0" borderId="0" xfId="1" applyFont="1" applyAlignment="1">
      <alignment wrapText="1"/>
    </xf>
    <xf numFmtId="0" fontId="9" fillId="0" borderId="0" xfId="0" applyFont="1" applyAlignment="1">
      <alignment wrapText="1"/>
    </xf>
    <xf numFmtId="43" fontId="2" fillId="0" borderId="0" xfId="1" applyFont="1" applyBorder="1" applyAlignment="1">
      <alignment horizontal="right" vertical="center" wrapText="1"/>
    </xf>
    <xf numFmtId="0" fontId="6" fillId="2" borderId="5" xfId="0" applyFont="1" applyFill="1" applyBorder="1" applyAlignment="1">
      <alignment horizontal="left" wrapText="1"/>
    </xf>
    <xf numFmtId="164" fontId="5" fillId="0" borderId="0" xfId="0" applyNumberFormat="1" applyFont="1" applyAlignment="1">
      <alignment wrapText="1"/>
    </xf>
    <xf numFmtId="0" fontId="7" fillId="0" borderId="4" xfId="0" applyFont="1" applyBorder="1" applyAlignment="1">
      <alignment wrapText="1"/>
    </xf>
    <xf numFmtId="43" fontId="5" fillId="0" borderId="6" xfId="1" applyFont="1" applyBorder="1" applyAlignment="1">
      <alignment wrapText="1"/>
    </xf>
    <xf numFmtId="0" fontId="7" fillId="0" borderId="8" xfId="0" applyFont="1" applyBorder="1" applyAlignment="1">
      <alignment wrapText="1"/>
    </xf>
    <xf numFmtId="0" fontId="6" fillId="2" borderId="9" xfId="0" applyFont="1" applyFill="1" applyBorder="1" applyAlignment="1">
      <alignment wrapText="1"/>
    </xf>
    <xf numFmtId="43" fontId="6" fillId="2" borderId="10" xfId="1" applyFont="1" applyFill="1" applyBorder="1" applyAlignment="1">
      <alignment wrapText="1"/>
    </xf>
    <xf numFmtId="43" fontId="6" fillId="0" borderId="0" xfId="3" applyNumberFormat="1" applyFont="1" applyAlignment="1">
      <alignment horizontal="right" vertical="center" wrapText="1"/>
    </xf>
    <xf numFmtId="43" fontId="7" fillId="0" borderId="0" xfId="1" applyFont="1" applyAlignment="1">
      <alignment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Border="1" applyAlignment="1">
      <alignment horizontal="center" wrapText="1"/>
    </xf>
  </cellXfs>
  <cellStyles count="4">
    <cellStyle name="Comma" xfId="1" builtinId="3"/>
    <cellStyle name="Comma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udget\ANNUAL%20BUDGETS\2021%20Budget\DRAFT%202021%20BUDG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2020 OUTLOOK"/>
      <sheetName val="Sheet1"/>
      <sheetName val="Sheet4"/>
      <sheetName val="Sheet2"/>
      <sheetName val="2019 KEY PROGRAMMES"/>
      <sheetName val="Sheet6"/>
      <sheetName val="Sheet5"/>
      <sheetName val="2019 REPORT"/>
      <sheetName val=" Exp. for budget meeting"/>
      <sheetName val="Draft 2021 expenditure budget "/>
      <sheetName val="for cash plan"/>
      <sheetName val="Sheet8"/>
      <sheetName val="Draft 2021 revenue budg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75">
          <cell r="C275">
            <v>8738862.5</v>
          </cell>
        </row>
      </sheetData>
      <sheetData sheetId="11"/>
      <sheetData sheetId="12"/>
      <sheetData sheetId="13">
        <row r="104">
          <cell r="F104">
            <v>8738862.5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abSelected="1" topLeftCell="A85" workbookViewId="0">
      <selection activeCell="E6" sqref="E6"/>
    </sheetView>
  </sheetViews>
  <sheetFormatPr defaultRowHeight="18" x14ac:dyDescent="0.4"/>
  <cols>
    <col min="1" max="1" width="8.88671875" style="13"/>
    <col min="2" max="2" width="53.44140625" style="13" customWidth="1"/>
    <col min="3" max="3" width="14.5546875" style="13" customWidth="1"/>
    <col min="4" max="4" width="8.88671875" style="13"/>
    <col min="5" max="6" width="14.21875" style="13" bestFit="1" customWidth="1"/>
    <col min="7" max="7" width="12.33203125" style="13" bestFit="1" customWidth="1"/>
    <col min="8" max="254" width="8.88671875" style="13"/>
    <col min="255" max="255" width="37" style="13" customWidth="1"/>
    <col min="256" max="256" width="14.21875" style="13" bestFit="1" customWidth="1"/>
    <col min="257" max="257" width="14.21875" style="13" customWidth="1"/>
    <col min="258" max="258" width="14.21875" style="13" bestFit="1" customWidth="1"/>
    <col min="259" max="259" width="14.5546875" style="13" customWidth="1"/>
    <col min="260" max="260" width="8.88671875" style="13"/>
    <col min="261" max="262" width="14.21875" style="13" bestFit="1" customWidth="1"/>
    <col min="263" max="263" width="12.33203125" style="13" bestFit="1" customWidth="1"/>
    <col min="264" max="510" width="8.88671875" style="13"/>
    <col min="511" max="511" width="37" style="13" customWidth="1"/>
    <col min="512" max="512" width="14.21875" style="13" bestFit="1" customWidth="1"/>
    <col min="513" max="513" width="14.21875" style="13" customWidth="1"/>
    <col min="514" max="514" width="14.21875" style="13" bestFit="1" customWidth="1"/>
    <col min="515" max="515" width="14.5546875" style="13" customWidth="1"/>
    <col min="516" max="516" width="8.88671875" style="13"/>
    <col min="517" max="518" width="14.21875" style="13" bestFit="1" customWidth="1"/>
    <col min="519" max="519" width="12.33203125" style="13" bestFit="1" customWidth="1"/>
    <col min="520" max="766" width="8.88671875" style="13"/>
    <col min="767" max="767" width="37" style="13" customWidth="1"/>
    <col min="768" max="768" width="14.21875" style="13" bestFit="1" customWidth="1"/>
    <col min="769" max="769" width="14.21875" style="13" customWidth="1"/>
    <col min="770" max="770" width="14.21875" style="13" bestFit="1" customWidth="1"/>
    <col min="771" max="771" width="14.5546875" style="13" customWidth="1"/>
    <col min="772" max="772" width="8.88671875" style="13"/>
    <col min="773" max="774" width="14.21875" style="13" bestFit="1" customWidth="1"/>
    <col min="775" max="775" width="12.33203125" style="13" bestFit="1" customWidth="1"/>
    <col min="776" max="1022" width="8.88671875" style="13"/>
    <col min="1023" max="1023" width="37" style="13" customWidth="1"/>
    <col min="1024" max="1024" width="14.21875" style="13" bestFit="1" customWidth="1"/>
    <col min="1025" max="1025" width="14.21875" style="13" customWidth="1"/>
    <col min="1026" max="1026" width="14.21875" style="13" bestFit="1" customWidth="1"/>
    <col min="1027" max="1027" width="14.5546875" style="13" customWidth="1"/>
    <col min="1028" max="1028" width="8.88671875" style="13"/>
    <col min="1029" max="1030" width="14.21875" style="13" bestFit="1" customWidth="1"/>
    <col min="1031" max="1031" width="12.33203125" style="13" bestFit="1" customWidth="1"/>
    <col min="1032" max="1278" width="8.88671875" style="13"/>
    <col min="1279" max="1279" width="37" style="13" customWidth="1"/>
    <col min="1280" max="1280" width="14.21875" style="13" bestFit="1" customWidth="1"/>
    <col min="1281" max="1281" width="14.21875" style="13" customWidth="1"/>
    <col min="1282" max="1282" width="14.21875" style="13" bestFit="1" customWidth="1"/>
    <col min="1283" max="1283" width="14.5546875" style="13" customWidth="1"/>
    <col min="1284" max="1284" width="8.88671875" style="13"/>
    <col min="1285" max="1286" width="14.21875" style="13" bestFit="1" customWidth="1"/>
    <col min="1287" max="1287" width="12.33203125" style="13" bestFit="1" customWidth="1"/>
    <col min="1288" max="1534" width="8.88671875" style="13"/>
    <col min="1535" max="1535" width="37" style="13" customWidth="1"/>
    <col min="1536" max="1536" width="14.21875" style="13" bestFit="1" customWidth="1"/>
    <col min="1537" max="1537" width="14.21875" style="13" customWidth="1"/>
    <col min="1538" max="1538" width="14.21875" style="13" bestFit="1" customWidth="1"/>
    <col min="1539" max="1539" width="14.5546875" style="13" customWidth="1"/>
    <col min="1540" max="1540" width="8.88671875" style="13"/>
    <col min="1541" max="1542" width="14.21875" style="13" bestFit="1" customWidth="1"/>
    <col min="1543" max="1543" width="12.33203125" style="13" bestFit="1" customWidth="1"/>
    <col min="1544" max="1790" width="8.88671875" style="13"/>
    <col min="1791" max="1791" width="37" style="13" customWidth="1"/>
    <col min="1792" max="1792" width="14.21875" style="13" bestFit="1" customWidth="1"/>
    <col min="1793" max="1793" width="14.21875" style="13" customWidth="1"/>
    <col min="1794" max="1794" width="14.21875" style="13" bestFit="1" customWidth="1"/>
    <col min="1795" max="1795" width="14.5546875" style="13" customWidth="1"/>
    <col min="1796" max="1796" width="8.88671875" style="13"/>
    <col min="1797" max="1798" width="14.21875" style="13" bestFit="1" customWidth="1"/>
    <col min="1799" max="1799" width="12.33203125" style="13" bestFit="1" customWidth="1"/>
    <col min="1800" max="2046" width="8.88671875" style="13"/>
    <col min="2047" max="2047" width="37" style="13" customWidth="1"/>
    <col min="2048" max="2048" width="14.21875" style="13" bestFit="1" customWidth="1"/>
    <col min="2049" max="2049" width="14.21875" style="13" customWidth="1"/>
    <col min="2050" max="2050" width="14.21875" style="13" bestFit="1" customWidth="1"/>
    <col min="2051" max="2051" width="14.5546875" style="13" customWidth="1"/>
    <col min="2052" max="2052" width="8.88671875" style="13"/>
    <col min="2053" max="2054" width="14.21875" style="13" bestFit="1" customWidth="1"/>
    <col min="2055" max="2055" width="12.33203125" style="13" bestFit="1" customWidth="1"/>
    <col min="2056" max="2302" width="8.88671875" style="13"/>
    <col min="2303" max="2303" width="37" style="13" customWidth="1"/>
    <col min="2304" max="2304" width="14.21875" style="13" bestFit="1" customWidth="1"/>
    <col min="2305" max="2305" width="14.21875" style="13" customWidth="1"/>
    <col min="2306" max="2306" width="14.21875" style="13" bestFit="1" customWidth="1"/>
    <col min="2307" max="2307" width="14.5546875" style="13" customWidth="1"/>
    <col min="2308" max="2308" width="8.88671875" style="13"/>
    <col min="2309" max="2310" width="14.21875" style="13" bestFit="1" customWidth="1"/>
    <col min="2311" max="2311" width="12.33203125" style="13" bestFit="1" customWidth="1"/>
    <col min="2312" max="2558" width="8.88671875" style="13"/>
    <col min="2559" max="2559" width="37" style="13" customWidth="1"/>
    <col min="2560" max="2560" width="14.21875" style="13" bestFit="1" customWidth="1"/>
    <col min="2561" max="2561" width="14.21875" style="13" customWidth="1"/>
    <col min="2562" max="2562" width="14.21875" style="13" bestFit="1" customWidth="1"/>
    <col min="2563" max="2563" width="14.5546875" style="13" customWidth="1"/>
    <col min="2564" max="2564" width="8.88671875" style="13"/>
    <col min="2565" max="2566" width="14.21875" style="13" bestFit="1" customWidth="1"/>
    <col min="2567" max="2567" width="12.33203125" style="13" bestFit="1" customWidth="1"/>
    <col min="2568" max="2814" width="8.88671875" style="13"/>
    <col min="2815" max="2815" width="37" style="13" customWidth="1"/>
    <col min="2816" max="2816" width="14.21875" style="13" bestFit="1" customWidth="1"/>
    <col min="2817" max="2817" width="14.21875" style="13" customWidth="1"/>
    <col min="2818" max="2818" width="14.21875" style="13" bestFit="1" customWidth="1"/>
    <col min="2819" max="2819" width="14.5546875" style="13" customWidth="1"/>
    <col min="2820" max="2820" width="8.88671875" style="13"/>
    <col min="2821" max="2822" width="14.21875" style="13" bestFit="1" customWidth="1"/>
    <col min="2823" max="2823" width="12.33203125" style="13" bestFit="1" customWidth="1"/>
    <col min="2824" max="3070" width="8.88671875" style="13"/>
    <col min="3071" max="3071" width="37" style="13" customWidth="1"/>
    <col min="3072" max="3072" width="14.21875" style="13" bestFit="1" customWidth="1"/>
    <col min="3073" max="3073" width="14.21875" style="13" customWidth="1"/>
    <col min="3074" max="3074" width="14.21875" style="13" bestFit="1" customWidth="1"/>
    <col min="3075" max="3075" width="14.5546875" style="13" customWidth="1"/>
    <col min="3076" max="3076" width="8.88671875" style="13"/>
    <col min="3077" max="3078" width="14.21875" style="13" bestFit="1" customWidth="1"/>
    <col min="3079" max="3079" width="12.33203125" style="13" bestFit="1" customWidth="1"/>
    <col min="3080" max="3326" width="8.88671875" style="13"/>
    <col min="3327" max="3327" width="37" style="13" customWidth="1"/>
    <col min="3328" max="3328" width="14.21875" style="13" bestFit="1" customWidth="1"/>
    <col min="3329" max="3329" width="14.21875" style="13" customWidth="1"/>
    <col min="3330" max="3330" width="14.21875" style="13" bestFit="1" customWidth="1"/>
    <col min="3331" max="3331" width="14.5546875" style="13" customWidth="1"/>
    <col min="3332" max="3332" width="8.88671875" style="13"/>
    <col min="3333" max="3334" width="14.21875" style="13" bestFit="1" customWidth="1"/>
    <col min="3335" max="3335" width="12.33203125" style="13" bestFit="1" customWidth="1"/>
    <col min="3336" max="3582" width="8.88671875" style="13"/>
    <col min="3583" max="3583" width="37" style="13" customWidth="1"/>
    <col min="3584" max="3584" width="14.21875" style="13" bestFit="1" customWidth="1"/>
    <col min="3585" max="3585" width="14.21875" style="13" customWidth="1"/>
    <col min="3586" max="3586" width="14.21875" style="13" bestFit="1" customWidth="1"/>
    <col min="3587" max="3587" width="14.5546875" style="13" customWidth="1"/>
    <col min="3588" max="3588" width="8.88671875" style="13"/>
    <col min="3589" max="3590" width="14.21875" style="13" bestFit="1" customWidth="1"/>
    <col min="3591" max="3591" width="12.33203125" style="13" bestFit="1" customWidth="1"/>
    <col min="3592" max="3838" width="8.88671875" style="13"/>
    <col min="3839" max="3839" width="37" style="13" customWidth="1"/>
    <col min="3840" max="3840" width="14.21875" style="13" bestFit="1" customWidth="1"/>
    <col min="3841" max="3841" width="14.21875" style="13" customWidth="1"/>
    <col min="3842" max="3842" width="14.21875" style="13" bestFit="1" customWidth="1"/>
    <col min="3843" max="3843" width="14.5546875" style="13" customWidth="1"/>
    <col min="3844" max="3844" width="8.88671875" style="13"/>
    <col min="3845" max="3846" width="14.21875" style="13" bestFit="1" customWidth="1"/>
    <col min="3847" max="3847" width="12.33203125" style="13" bestFit="1" customWidth="1"/>
    <col min="3848" max="4094" width="8.88671875" style="13"/>
    <col min="4095" max="4095" width="37" style="13" customWidth="1"/>
    <col min="4096" max="4096" width="14.21875" style="13" bestFit="1" customWidth="1"/>
    <col min="4097" max="4097" width="14.21875" style="13" customWidth="1"/>
    <col min="4098" max="4098" width="14.21875" style="13" bestFit="1" customWidth="1"/>
    <col min="4099" max="4099" width="14.5546875" style="13" customWidth="1"/>
    <col min="4100" max="4100" width="8.88671875" style="13"/>
    <col min="4101" max="4102" width="14.21875" style="13" bestFit="1" customWidth="1"/>
    <col min="4103" max="4103" width="12.33203125" style="13" bestFit="1" customWidth="1"/>
    <col min="4104" max="4350" width="8.88671875" style="13"/>
    <col min="4351" max="4351" width="37" style="13" customWidth="1"/>
    <col min="4352" max="4352" width="14.21875" style="13" bestFit="1" customWidth="1"/>
    <col min="4353" max="4353" width="14.21875" style="13" customWidth="1"/>
    <col min="4354" max="4354" width="14.21875" style="13" bestFit="1" customWidth="1"/>
    <col min="4355" max="4355" width="14.5546875" style="13" customWidth="1"/>
    <col min="4356" max="4356" width="8.88671875" style="13"/>
    <col min="4357" max="4358" width="14.21875" style="13" bestFit="1" customWidth="1"/>
    <col min="4359" max="4359" width="12.33203125" style="13" bestFit="1" customWidth="1"/>
    <col min="4360" max="4606" width="8.88671875" style="13"/>
    <col min="4607" max="4607" width="37" style="13" customWidth="1"/>
    <col min="4608" max="4608" width="14.21875" style="13" bestFit="1" customWidth="1"/>
    <col min="4609" max="4609" width="14.21875" style="13" customWidth="1"/>
    <col min="4610" max="4610" width="14.21875" style="13" bestFit="1" customWidth="1"/>
    <col min="4611" max="4611" width="14.5546875" style="13" customWidth="1"/>
    <col min="4612" max="4612" width="8.88671875" style="13"/>
    <col min="4613" max="4614" width="14.21875" style="13" bestFit="1" customWidth="1"/>
    <col min="4615" max="4615" width="12.33203125" style="13" bestFit="1" customWidth="1"/>
    <col min="4616" max="4862" width="8.88671875" style="13"/>
    <col min="4863" max="4863" width="37" style="13" customWidth="1"/>
    <col min="4864" max="4864" width="14.21875" style="13" bestFit="1" customWidth="1"/>
    <col min="4865" max="4865" width="14.21875" style="13" customWidth="1"/>
    <col min="4866" max="4866" width="14.21875" style="13" bestFit="1" customWidth="1"/>
    <col min="4867" max="4867" width="14.5546875" style="13" customWidth="1"/>
    <col min="4868" max="4868" width="8.88671875" style="13"/>
    <col min="4869" max="4870" width="14.21875" style="13" bestFit="1" customWidth="1"/>
    <col min="4871" max="4871" width="12.33203125" style="13" bestFit="1" customWidth="1"/>
    <col min="4872" max="5118" width="8.88671875" style="13"/>
    <col min="5119" max="5119" width="37" style="13" customWidth="1"/>
    <col min="5120" max="5120" width="14.21875" style="13" bestFit="1" customWidth="1"/>
    <col min="5121" max="5121" width="14.21875" style="13" customWidth="1"/>
    <col min="5122" max="5122" width="14.21875" style="13" bestFit="1" customWidth="1"/>
    <col min="5123" max="5123" width="14.5546875" style="13" customWidth="1"/>
    <col min="5124" max="5124" width="8.88671875" style="13"/>
    <col min="5125" max="5126" width="14.21875" style="13" bestFit="1" customWidth="1"/>
    <col min="5127" max="5127" width="12.33203125" style="13" bestFit="1" customWidth="1"/>
    <col min="5128" max="5374" width="8.88671875" style="13"/>
    <col min="5375" max="5375" width="37" style="13" customWidth="1"/>
    <col min="5376" max="5376" width="14.21875" style="13" bestFit="1" customWidth="1"/>
    <col min="5377" max="5377" width="14.21875" style="13" customWidth="1"/>
    <col min="5378" max="5378" width="14.21875" style="13" bestFit="1" customWidth="1"/>
    <col min="5379" max="5379" width="14.5546875" style="13" customWidth="1"/>
    <col min="5380" max="5380" width="8.88671875" style="13"/>
    <col min="5381" max="5382" width="14.21875" style="13" bestFit="1" customWidth="1"/>
    <col min="5383" max="5383" width="12.33203125" style="13" bestFit="1" customWidth="1"/>
    <col min="5384" max="5630" width="8.88671875" style="13"/>
    <col min="5631" max="5631" width="37" style="13" customWidth="1"/>
    <col min="5632" max="5632" width="14.21875" style="13" bestFit="1" customWidth="1"/>
    <col min="5633" max="5633" width="14.21875" style="13" customWidth="1"/>
    <col min="5634" max="5634" width="14.21875" style="13" bestFit="1" customWidth="1"/>
    <col min="5635" max="5635" width="14.5546875" style="13" customWidth="1"/>
    <col min="5636" max="5636" width="8.88671875" style="13"/>
    <col min="5637" max="5638" width="14.21875" style="13" bestFit="1" customWidth="1"/>
    <col min="5639" max="5639" width="12.33203125" style="13" bestFit="1" customWidth="1"/>
    <col min="5640" max="5886" width="8.88671875" style="13"/>
    <col min="5887" max="5887" width="37" style="13" customWidth="1"/>
    <col min="5888" max="5888" width="14.21875" style="13" bestFit="1" customWidth="1"/>
    <col min="5889" max="5889" width="14.21875" style="13" customWidth="1"/>
    <col min="5890" max="5890" width="14.21875" style="13" bestFit="1" customWidth="1"/>
    <col min="5891" max="5891" width="14.5546875" style="13" customWidth="1"/>
    <col min="5892" max="5892" width="8.88671875" style="13"/>
    <col min="5893" max="5894" width="14.21875" style="13" bestFit="1" customWidth="1"/>
    <col min="5895" max="5895" width="12.33203125" style="13" bestFit="1" customWidth="1"/>
    <col min="5896" max="6142" width="8.88671875" style="13"/>
    <col min="6143" max="6143" width="37" style="13" customWidth="1"/>
    <col min="6144" max="6144" width="14.21875" style="13" bestFit="1" customWidth="1"/>
    <col min="6145" max="6145" width="14.21875" style="13" customWidth="1"/>
    <col min="6146" max="6146" width="14.21875" style="13" bestFit="1" customWidth="1"/>
    <col min="6147" max="6147" width="14.5546875" style="13" customWidth="1"/>
    <col min="6148" max="6148" width="8.88671875" style="13"/>
    <col min="6149" max="6150" width="14.21875" style="13" bestFit="1" customWidth="1"/>
    <col min="6151" max="6151" width="12.33203125" style="13" bestFit="1" customWidth="1"/>
    <col min="6152" max="6398" width="8.88671875" style="13"/>
    <col min="6399" max="6399" width="37" style="13" customWidth="1"/>
    <col min="6400" max="6400" width="14.21875" style="13" bestFit="1" customWidth="1"/>
    <col min="6401" max="6401" width="14.21875" style="13" customWidth="1"/>
    <col min="6402" max="6402" width="14.21875" style="13" bestFit="1" customWidth="1"/>
    <col min="6403" max="6403" width="14.5546875" style="13" customWidth="1"/>
    <col min="6404" max="6404" width="8.88671875" style="13"/>
    <col min="6405" max="6406" width="14.21875" style="13" bestFit="1" customWidth="1"/>
    <col min="6407" max="6407" width="12.33203125" style="13" bestFit="1" customWidth="1"/>
    <col min="6408" max="6654" width="8.88671875" style="13"/>
    <col min="6655" max="6655" width="37" style="13" customWidth="1"/>
    <col min="6656" max="6656" width="14.21875" style="13" bestFit="1" customWidth="1"/>
    <col min="6657" max="6657" width="14.21875" style="13" customWidth="1"/>
    <col min="6658" max="6658" width="14.21875" style="13" bestFit="1" customWidth="1"/>
    <col min="6659" max="6659" width="14.5546875" style="13" customWidth="1"/>
    <col min="6660" max="6660" width="8.88671875" style="13"/>
    <col min="6661" max="6662" width="14.21875" style="13" bestFit="1" customWidth="1"/>
    <col min="6663" max="6663" width="12.33203125" style="13" bestFit="1" customWidth="1"/>
    <col min="6664" max="6910" width="8.88671875" style="13"/>
    <col min="6911" max="6911" width="37" style="13" customWidth="1"/>
    <col min="6912" max="6912" width="14.21875" style="13" bestFit="1" customWidth="1"/>
    <col min="6913" max="6913" width="14.21875" style="13" customWidth="1"/>
    <col min="6914" max="6914" width="14.21875" style="13" bestFit="1" customWidth="1"/>
    <col min="6915" max="6915" width="14.5546875" style="13" customWidth="1"/>
    <col min="6916" max="6916" width="8.88671875" style="13"/>
    <col min="6917" max="6918" width="14.21875" style="13" bestFit="1" customWidth="1"/>
    <col min="6919" max="6919" width="12.33203125" style="13" bestFit="1" customWidth="1"/>
    <col min="6920" max="7166" width="8.88671875" style="13"/>
    <col min="7167" max="7167" width="37" style="13" customWidth="1"/>
    <col min="7168" max="7168" width="14.21875" style="13" bestFit="1" customWidth="1"/>
    <col min="7169" max="7169" width="14.21875" style="13" customWidth="1"/>
    <col min="7170" max="7170" width="14.21875" style="13" bestFit="1" customWidth="1"/>
    <col min="7171" max="7171" width="14.5546875" style="13" customWidth="1"/>
    <col min="7172" max="7172" width="8.88671875" style="13"/>
    <col min="7173" max="7174" width="14.21875" style="13" bestFit="1" customWidth="1"/>
    <col min="7175" max="7175" width="12.33203125" style="13" bestFit="1" customWidth="1"/>
    <col min="7176" max="7422" width="8.88671875" style="13"/>
    <col min="7423" max="7423" width="37" style="13" customWidth="1"/>
    <col min="7424" max="7424" width="14.21875" style="13" bestFit="1" customWidth="1"/>
    <col min="7425" max="7425" width="14.21875" style="13" customWidth="1"/>
    <col min="7426" max="7426" width="14.21875" style="13" bestFit="1" customWidth="1"/>
    <col min="7427" max="7427" width="14.5546875" style="13" customWidth="1"/>
    <col min="7428" max="7428" width="8.88671875" style="13"/>
    <col min="7429" max="7430" width="14.21875" style="13" bestFit="1" customWidth="1"/>
    <col min="7431" max="7431" width="12.33203125" style="13" bestFit="1" customWidth="1"/>
    <col min="7432" max="7678" width="8.88671875" style="13"/>
    <col min="7679" max="7679" width="37" style="13" customWidth="1"/>
    <col min="7680" max="7680" width="14.21875" style="13" bestFit="1" customWidth="1"/>
    <col min="7681" max="7681" width="14.21875" style="13" customWidth="1"/>
    <col min="7682" max="7682" width="14.21875" style="13" bestFit="1" customWidth="1"/>
    <col min="7683" max="7683" width="14.5546875" style="13" customWidth="1"/>
    <col min="7684" max="7684" width="8.88671875" style="13"/>
    <col min="7685" max="7686" width="14.21875" style="13" bestFit="1" customWidth="1"/>
    <col min="7687" max="7687" width="12.33203125" style="13" bestFit="1" customWidth="1"/>
    <col min="7688" max="7934" width="8.88671875" style="13"/>
    <col min="7935" max="7935" width="37" style="13" customWidth="1"/>
    <col min="7936" max="7936" width="14.21875" style="13" bestFit="1" customWidth="1"/>
    <col min="7937" max="7937" width="14.21875" style="13" customWidth="1"/>
    <col min="7938" max="7938" width="14.21875" style="13" bestFit="1" customWidth="1"/>
    <col min="7939" max="7939" width="14.5546875" style="13" customWidth="1"/>
    <col min="7940" max="7940" width="8.88671875" style="13"/>
    <col min="7941" max="7942" width="14.21875" style="13" bestFit="1" customWidth="1"/>
    <col min="7943" max="7943" width="12.33203125" style="13" bestFit="1" customWidth="1"/>
    <col min="7944" max="8190" width="8.88671875" style="13"/>
    <col min="8191" max="8191" width="37" style="13" customWidth="1"/>
    <col min="8192" max="8192" width="14.21875" style="13" bestFit="1" customWidth="1"/>
    <col min="8193" max="8193" width="14.21875" style="13" customWidth="1"/>
    <col min="8194" max="8194" width="14.21875" style="13" bestFit="1" customWidth="1"/>
    <col min="8195" max="8195" width="14.5546875" style="13" customWidth="1"/>
    <col min="8196" max="8196" width="8.88671875" style="13"/>
    <col min="8197" max="8198" width="14.21875" style="13" bestFit="1" customWidth="1"/>
    <col min="8199" max="8199" width="12.33203125" style="13" bestFit="1" customWidth="1"/>
    <col min="8200" max="8446" width="8.88671875" style="13"/>
    <col min="8447" max="8447" width="37" style="13" customWidth="1"/>
    <col min="8448" max="8448" width="14.21875" style="13" bestFit="1" customWidth="1"/>
    <col min="8449" max="8449" width="14.21875" style="13" customWidth="1"/>
    <col min="8450" max="8450" width="14.21875" style="13" bestFit="1" customWidth="1"/>
    <col min="8451" max="8451" width="14.5546875" style="13" customWidth="1"/>
    <col min="8452" max="8452" width="8.88671875" style="13"/>
    <col min="8453" max="8454" width="14.21875" style="13" bestFit="1" customWidth="1"/>
    <col min="8455" max="8455" width="12.33203125" style="13" bestFit="1" customWidth="1"/>
    <col min="8456" max="8702" width="8.88671875" style="13"/>
    <col min="8703" max="8703" width="37" style="13" customWidth="1"/>
    <col min="8704" max="8704" width="14.21875" style="13" bestFit="1" customWidth="1"/>
    <col min="8705" max="8705" width="14.21875" style="13" customWidth="1"/>
    <col min="8706" max="8706" width="14.21875" style="13" bestFit="1" customWidth="1"/>
    <col min="8707" max="8707" width="14.5546875" style="13" customWidth="1"/>
    <col min="8708" max="8708" width="8.88671875" style="13"/>
    <col min="8709" max="8710" width="14.21875" style="13" bestFit="1" customWidth="1"/>
    <col min="8711" max="8711" width="12.33203125" style="13" bestFit="1" customWidth="1"/>
    <col min="8712" max="8958" width="8.88671875" style="13"/>
    <col min="8959" max="8959" width="37" style="13" customWidth="1"/>
    <col min="8960" max="8960" width="14.21875" style="13" bestFit="1" customWidth="1"/>
    <col min="8961" max="8961" width="14.21875" style="13" customWidth="1"/>
    <col min="8962" max="8962" width="14.21875" style="13" bestFit="1" customWidth="1"/>
    <col min="8963" max="8963" width="14.5546875" style="13" customWidth="1"/>
    <col min="8964" max="8964" width="8.88671875" style="13"/>
    <col min="8965" max="8966" width="14.21875" style="13" bestFit="1" customWidth="1"/>
    <col min="8967" max="8967" width="12.33203125" style="13" bestFit="1" customWidth="1"/>
    <col min="8968" max="9214" width="8.88671875" style="13"/>
    <col min="9215" max="9215" width="37" style="13" customWidth="1"/>
    <col min="9216" max="9216" width="14.21875" style="13" bestFit="1" customWidth="1"/>
    <col min="9217" max="9217" width="14.21875" style="13" customWidth="1"/>
    <col min="9218" max="9218" width="14.21875" style="13" bestFit="1" customWidth="1"/>
    <col min="9219" max="9219" width="14.5546875" style="13" customWidth="1"/>
    <col min="9220" max="9220" width="8.88671875" style="13"/>
    <col min="9221" max="9222" width="14.21875" style="13" bestFit="1" customWidth="1"/>
    <col min="9223" max="9223" width="12.33203125" style="13" bestFit="1" customWidth="1"/>
    <col min="9224" max="9470" width="8.88671875" style="13"/>
    <col min="9471" max="9471" width="37" style="13" customWidth="1"/>
    <col min="9472" max="9472" width="14.21875" style="13" bestFit="1" customWidth="1"/>
    <col min="9473" max="9473" width="14.21875" style="13" customWidth="1"/>
    <col min="9474" max="9474" width="14.21875" style="13" bestFit="1" customWidth="1"/>
    <col min="9475" max="9475" width="14.5546875" style="13" customWidth="1"/>
    <col min="9476" max="9476" width="8.88671875" style="13"/>
    <col min="9477" max="9478" width="14.21875" style="13" bestFit="1" customWidth="1"/>
    <col min="9479" max="9479" width="12.33203125" style="13" bestFit="1" customWidth="1"/>
    <col min="9480" max="9726" width="8.88671875" style="13"/>
    <col min="9727" max="9727" width="37" style="13" customWidth="1"/>
    <col min="9728" max="9728" width="14.21875" style="13" bestFit="1" customWidth="1"/>
    <col min="9729" max="9729" width="14.21875" style="13" customWidth="1"/>
    <col min="9730" max="9730" width="14.21875" style="13" bestFit="1" customWidth="1"/>
    <col min="9731" max="9731" width="14.5546875" style="13" customWidth="1"/>
    <col min="9732" max="9732" width="8.88671875" style="13"/>
    <col min="9733" max="9734" width="14.21875" style="13" bestFit="1" customWidth="1"/>
    <col min="9735" max="9735" width="12.33203125" style="13" bestFit="1" customWidth="1"/>
    <col min="9736" max="9982" width="8.88671875" style="13"/>
    <col min="9983" max="9983" width="37" style="13" customWidth="1"/>
    <col min="9984" max="9984" width="14.21875" style="13" bestFit="1" customWidth="1"/>
    <col min="9985" max="9985" width="14.21875" style="13" customWidth="1"/>
    <col min="9986" max="9986" width="14.21875" style="13" bestFit="1" customWidth="1"/>
    <col min="9987" max="9987" width="14.5546875" style="13" customWidth="1"/>
    <col min="9988" max="9988" width="8.88671875" style="13"/>
    <col min="9989" max="9990" width="14.21875" style="13" bestFit="1" customWidth="1"/>
    <col min="9991" max="9991" width="12.33203125" style="13" bestFit="1" customWidth="1"/>
    <col min="9992" max="10238" width="8.88671875" style="13"/>
    <col min="10239" max="10239" width="37" style="13" customWidth="1"/>
    <col min="10240" max="10240" width="14.21875" style="13" bestFit="1" customWidth="1"/>
    <col min="10241" max="10241" width="14.21875" style="13" customWidth="1"/>
    <col min="10242" max="10242" width="14.21875" style="13" bestFit="1" customWidth="1"/>
    <col min="10243" max="10243" width="14.5546875" style="13" customWidth="1"/>
    <col min="10244" max="10244" width="8.88671875" style="13"/>
    <col min="10245" max="10246" width="14.21875" style="13" bestFit="1" customWidth="1"/>
    <col min="10247" max="10247" width="12.33203125" style="13" bestFit="1" customWidth="1"/>
    <col min="10248" max="10494" width="8.88671875" style="13"/>
    <col min="10495" max="10495" width="37" style="13" customWidth="1"/>
    <col min="10496" max="10496" width="14.21875" style="13" bestFit="1" customWidth="1"/>
    <col min="10497" max="10497" width="14.21875" style="13" customWidth="1"/>
    <col min="10498" max="10498" width="14.21875" style="13" bestFit="1" customWidth="1"/>
    <col min="10499" max="10499" width="14.5546875" style="13" customWidth="1"/>
    <col min="10500" max="10500" width="8.88671875" style="13"/>
    <col min="10501" max="10502" width="14.21875" style="13" bestFit="1" customWidth="1"/>
    <col min="10503" max="10503" width="12.33203125" style="13" bestFit="1" customWidth="1"/>
    <col min="10504" max="10750" width="8.88671875" style="13"/>
    <col min="10751" max="10751" width="37" style="13" customWidth="1"/>
    <col min="10752" max="10752" width="14.21875" style="13" bestFit="1" customWidth="1"/>
    <col min="10753" max="10753" width="14.21875" style="13" customWidth="1"/>
    <col min="10754" max="10754" width="14.21875" style="13" bestFit="1" customWidth="1"/>
    <col min="10755" max="10755" width="14.5546875" style="13" customWidth="1"/>
    <col min="10756" max="10756" width="8.88671875" style="13"/>
    <col min="10757" max="10758" width="14.21875" style="13" bestFit="1" customWidth="1"/>
    <col min="10759" max="10759" width="12.33203125" style="13" bestFit="1" customWidth="1"/>
    <col min="10760" max="11006" width="8.88671875" style="13"/>
    <col min="11007" max="11007" width="37" style="13" customWidth="1"/>
    <col min="11008" max="11008" width="14.21875" style="13" bestFit="1" customWidth="1"/>
    <col min="11009" max="11009" width="14.21875" style="13" customWidth="1"/>
    <col min="11010" max="11010" width="14.21875" style="13" bestFit="1" customWidth="1"/>
    <col min="11011" max="11011" width="14.5546875" style="13" customWidth="1"/>
    <col min="11012" max="11012" width="8.88671875" style="13"/>
    <col min="11013" max="11014" width="14.21875" style="13" bestFit="1" customWidth="1"/>
    <col min="11015" max="11015" width="12.33203125" style="13" bestFit="1" customWidth="1"/>
    <col min="11016" max="11262" width="8.88671875" style="13"/>
    <col min="11263" max="11263" width="37" style="13" customWidth="1"/>
    <col min="11264" max="11264" width="14.21875" style="13" bestFit="1" customWidth="1"/>
    <col min="11265" max="11265" width="14.21875" style="13" customWidth="1"/>
    <col min="11266" max="11266" width="14.21875" style="13" bestFit="1" customWidth="1"/>
    <col min="11267" max="11267" width="14.5546875" style="13" customWidth="1"/>
    <col min="11268" max="11268" width="8.88671875" style="13"/>
    <col min="11269" max="11270" width="14.21875" style="13" bestFit="1" customWidth="1"/>
    <col min="11271" max="11271" width="12.33203125" style="13" bestFit="1" customWidth="1"/>
    <col min="11272" max="11518" width="8.88671875" style="13"/>
    <col min="11519" max="11519" width="37" style="13" customWidth="1"/>
    <col min="11520" max="11520" width="14.21875" style="13" bestFit="1" customWidth="1"/>
    <col min="11521" max="11521" width="14.21875" style="13" customWidth="1"/>
    <col min="11522" max="11522" width="14.21875" style="13" bestFit="1" customWidth="1"/>
    <col min="11523" max="11523" width="14.5546875" style="13" customWidth="1"/>
    <col min="11524" max="11524" width="8.88671875" style="13"/>
    <col min="11525" max="11526" width="14.21875" style="13" bestFit="1" customWidth="1"/>
    <col min="11527" max="11527" width="12.33203125" style="13" bestFit="1" customWidth="1"/>
    <col min="11528" max="11774" width="8.88671875" style="13"/>
    <col min="11775" max="11775" width="37" style="13" customWidth="1"/>
    <col min="11776" max="11776" width="14.21875" style="13" bestFit="1" customWidth="1"/>
    <col min="11777" max="11777" width="14.21875" style="13" customWidth="1"/>
    <col min="11778" max="11778" width="14.21875" style="13" bestFit="1" customWidth="1"/>
    <col min="11779" max="11779" width="14.5546875" style="13" customWidth="1"/>
    <col min="11780" max="11780" width="8.88671875" style="13"/>
    <col min="11781" max="11782" width="14.21875" style="13" bestFit="1" customWidth="1"/>
    <col min="11783" max="11783" width="12.33203125" style="13" bestFit="1" customWidth="1"/>
    <col min="11784" max="12030" width="8.88671875" style="13"/>
    <col min="12031" max="12031" width="37" style="13" customWidth="1"/>
    <col min="12032" max="12032" width="14.21875" style="13" bestFit="1" customWidth="1"/>
    <col min="12033" max="12033" width="14.21875" style="13" customWidth="1"/>
    <col min="12034" max="12034" width="14.21875" style="13" bestFit="1" customWidth="1"/>
    <col min="12035" max="12035" width="14.5546875" style="13" customWidth="1"/>
    <col min="12036" max="12036" width="8.88671875" style="13"/>
    <col min="12037" max="12038" width="14.21875" style="13" bestFit="1" customWidth="1"/>
    <col min="12039" max="12039" width="12.33203125" style="13" bestFit="1" customWidth="1"/>
    <col min="12040" max="12286" width="8.88671875" style="13"/>
    <col min="12287" max="12287" width="37" style="13" customWidth="1"/>
    <col min="12288" max="12288" width="14.21875" style="13" bestFit="1" customWidth="1"/>
    <col min="12289" max="12289" width="14.21875" style="13" customWidth="1"/>
    <col min="12290" max="12290" width="14.21875" style="13" bestFit="1" customWidth="1"/>
    <col min="12291" max="12291" width="14.5546875" style="13" customWidth="1"/>
    <col min="12292" max="12292" width="8.88671875" style="13"/>
    <col min="12293" max="12294" width="14.21875" style="13" bestFit="1" customWidth="1"/>
    <col min="12295" max="12295" width="12.33203125" style="13" bestFit="1" customWidth="1"/>
    <col min="12296" max="12542" width="8.88671875" style="13"/>
    <col min="12543" max="12543" width="37" style="13" customWidth="1"/>
    <col min="12544" max="12544" width="14.21875" style="13" bestFit="1" customWidth="1"/>
    <col min="12545" max="12545" width="14.21875" style="13" customWidth="1"/>
    <col min="12546" max="12546" width="14.21875" style="13" bestFit="1" customWidth="1"/>
    <col min="12547" max="12547" width="14.5546875" style="13" customWidth="1"/>
    <col min="12548" max="12548" width="8.88671875" style="13"/>
    <col min="12549" max="12550" width="14.21875" style="13" bestFit="1" customWidth="1"/>
    <col min="12551" max="12551" width="12.33203125" style="13" bestFit="1" customWidth="1"/>
    <col min="12552" max="12798" width="8.88671875" style="13"/>
    <col min="12799" max="12799" width="37" style="13" customWidth="1"/>
    <col min="12800" max="12800" width="14.21875" style="13" bestFit="1" customWidth="1"/>
    <col min="12801" max="12801" width="14.21875" style="13" customWidth="1"/>
    <col min="12802" max="12802" width="14.21875" style="13" bestFit="1" customWidth="1"/>
    <col min="12803" max="12803" width="14.5546875" style="13" customWidth="1"/>
    <col min="12804" max="12804" width="8.88671875" style="13"/>
    <col min="12805" max="12806" width="14.21875" style="13" bestFit="1" customWidth="1"/>
    <col min="12807" max="12807" width="12.33203125" style="13" bestFit="1" customWidth="1"/>
    <col min="12808" max="13054" width="8.88671875" style="13"/>
    <col min="13055" max="13055" width="37" style="13" customWidth="1"/>
    <col min="13056" max="13056" width="14.21875" style="13" bestFit="1" customWidth="1"/>
    <col min="13057" max="13057" width="14.21875" style="13" customWidth="1"/>
    <col min="13058" max="13058" width="14.21875" style="13" bestFit="1" customWidth="1"/>
    <col min="13059" max="13059" width="14.5546875" style="13" customWidth="1"/>
    <col min="13060" max="13060" width="8.88671875" style="13"/>
    <col min="13061" max="13062" width="14.21875" style="13" bestFit="1" customWidth="1"/>
    <col min="13063" max="13063" width="12.33203125" style="13" bestFit="1" customWidth="1"/>
    <col min="13064" max="13310" width="8.88671875" style="13"/>
    <col min="13311" max="13311" width="37" style="13" customWidth="1"/>
    <col min="13312" max="13312" width="14.21875" style="13" bestFit="1" customWidth="1"/>
    <col min="13313" max="13313" width="14.21875" style="13" customWidth="1"/>
    <col min="13314" max="13314" width="14.21875" style="13" bestFit="1" customWidth="1"/>
    <col min="13315" max="13315" width="14.5546875" style="13" customWidth="1"/>
    <col min="13316" max="13316" width="8.88671875" style="13"/>
    <col min="13317" max="13318" width="14.21875" style="13" bestFit="1" customWidth="1"/>
    <col min="13319" max="13319" width="12.33203125" style="13" bestFit="1" customWidth="1"/>
    <col min="13320" max="13566" width="8.88671875" style="13"/>
    <col min="13567" max="13567" width="37" style="13" customWidth="1"/>
    <col min="13568" max="13568" width="14.21875" style="13" bestFit="1" customWidth="1"/>
    <col min="13569" max="13569" width="14.21875" style="13" customWidth="1"/>
    <col min="13570" max="13570" width="14.21875" style="13" bestFit="1" customWidth="1"/>
    <col min="13571" max="13571" width="14.5546875" style="13" customWidth="1"/>
    <col min="13572" max="13572" width="8.88671875" style="13"/>
    <col min="13573" max="13574" width="14.21875" style="13" bestFit="1" customWidth="1"/>
    <col min="13575" max="13575" width="12.33203125" style="13" bestFit="1" customWidth="1"/>
    <col min="13576" max="13822" width="8.88671875" style="13"/>
    <col min="13823" max="13823" width="37" style="13" customWidth="1"/>
    <col min="13824" max="13824" width="14.21875" style="13" bestFit="1" customWidth="1"/>
    <col min="13825" max="13825" width="14.21875" style="13" customWidth="1"/>
    <col min="13826" max="13826" width="14.21875" style="13" bestFit="1" customWidth="1"/>
    <col min="13827" max="13827" width="14.5546875" style="13" customWidth="1"/>
    <col min="13828" max="13828" width="8.88671875" style="13"/>
    <col min="13829" max="13830" width="14.21875" style="13" bestFit="1" customWidth="1"/>
    <col min="13831" max="13831" width="12.33203125" style="13" bestFit="1" customWidth="1"/>
    <col min="13832" max="14078" width="8.88671875" style="13"/>
    <col min="14079" max="14079" width="37" style="13" customWidth="1"/>
    <col min="14080" max="14080" width="14.21875" style="13" bestFit="1" customWidth="1"/>
    <col min="14081" max="14081" width="14.21875" style="13" customWidth="1"/>
    <col min="14082" max="14082" width="14.21875" style="13" bestFit="1" customWidth="1"/>
    <col min="14083" max="14083" width="14.5546875" style="13" customWidth="1"/>
    <col min="14084" max="14084" width="8.88671875" style="13"/>
    <col min="14085" max="14086" width="14.21875" style="13" bestFit="1" customWidth="1"/>
    <col min="14087" max="14087" width="12.33203125" style="13" bestFit="1" customWidth="1"/>
    <col min="14088" max="14334" width="8.88671875" style="13"/>
    <col min="14335" max="14335" width="37" style="13" customWidth="1"/>
    <col min="14336" max="14336" width="14.21875" style="13" bestFit="1" customWidth="1"/>
    <col min="14337" max="14337" width="14.21875" style="13" customWidth="1"/>
    <col min="14338" max="14338" width="14.21875" style="13" bestFit="1" customWidth="1"/>
    <col min="14339" max="14339" width="14.5546875" style="13" customWidth="1"/>
    <col min="14340" max="14340" width="8.88671875" style="13"/>
    <col min="14341" max="14342" width="14.21875" style="13" bestFit="1" customWidth="1"/>
    <col min="14343" max="14343" width="12.33203125" style="13" bestFit="1" customWidth="1"/>
    <col min="14344" max="14590" width="8.88671875" style="13"/>
    <col min="14591" max="14591" width="37" style="13" customWidth="1"/>
    <col min="14592" max="14592" width="14.21875" style="13" bestFit="1" customWidth="1"/>
    <col min="14593" max="14593" width="14.21875" style="13" customWidth="1"/>
    <col min="14594" max="14594" width="14.21875" style="13" bestFit="1" customWidth="1"/>
    <col min="14595" max="14595" width="14.5546875" style="13" customWidth="1"/>
    <col min="14596" max="14596" width="8.88671875" style="13"/>
    <col min="14597" max="14598" width="14.21875" style="13" bestFit="1" customWidth="1"/>
    <col min="14599" max="14599" width="12.33203125" style="13" bestFit="1" customWidth="1"/>
    <col min="14600" max="14846" width="8.88671875" style="13"/>
    <col min="14847" max="14847" width="37" style="13" customWidth="1"/>
    <col min="14848" max="14848" width="14.21875" style="13" bestFit="1" customWidth="1"/>
    <col min="14849" max="14849" width="14.21875" style="13" customWidth="1"/>
    <col min="14850" max="14850" width="14.21875" style="13" bestFit="1" customWidth="1"/>
    <col min="14851" max="14851" width="14.5546875" style="13" customWidth="1"/>
    <col min="14852" max="14852" width="8.88671875" style="13"/>
    <col min="14853" max="14854" width="14.21875" style="13" bestFit="1" customWidth="1"/>
    <col min="14855" max="14855" width="12.33203125" style="13" bestFit="1" customWidth="1"/>
    <col min="14856" max="15102" width="8.88671875" style="13"/>
    <col min="15103" max="15103" width="37" style="13" customWidth="1"/>
    <col min="15104" max="15104" width="14.21875" style="13" bestFit="1" customWidth="1"/>
    <col min="15105" max="15105" width="14.21875" style="13" customWidth="1"/>
    <col min="15106" max="15106" width="14.21875" style="13" bestFit="1" customWidth="1"/>
    <col min="15107" max="15107" width="14.5546875" style="13" customWidth="1"/>
    <col min="15108" max="15108" width="8.88671875" style="13"/>
    <col min="15109" max="15110" width="14.21875" style="13" bestFit="1" customWidth="1"/>
    <col min="15111" max="15111" width="12.33203125" style="13" bestFit="1" customWidth="1"/>
    <col min="15112" max="15358" width="8.88671875" style="13"/>
    <col min="15359" max="15359" width="37" style="13" customWidth="1"/>
    <col min="15360" max="15360" width="14.21875" style="13" bestFit="1" customWidth="1"/>
    <col min="15361" max="15361" width="14.21875" style="13" customWidth="1"/>
    <col min="15362" max="15362" width="14.21875" style="13" bestFit="1" customWidth="1"/>
    <col min="15363" max="15363" width="14.5546875" style="13" customWidth="1"/>
    <col min="15364" max="15364" width="8.88671875" style="13"/>
    <col min="15365" max="15366" width="14.21875" style="13" bestFit="1" customWidth="1"/>
    <col min="15367" max="15367" width="12.33203125" style="13" bestFit="1" customWidth="1"/>
    <col min="15368" max="15614" width="8.88671875" style="13"/>
    <col min="15615" max="15615" width="37" style="13" customWidth="1"/>
    <col min="15616" max="15616" width="14.21875" style="13" bestFit="1" customWidth="1"/>
    <col min="15617" max="15617" width="14.21875" style="13" customWidth="1"/>
    <col min="15618" max="15618" width="14.21875" style="13" bestFit="1" customWidth="1"/>
    <col min="15619" max="15619" width="14.5546875" style="13" customWidth="1"/>
    <col min="15620" max="15620" width="8.88671875" style="13"/>
    <col min="15621" max="15622" width="14.21875" style="13" bestFit="1" customWidth="1"/>
    <col min="15623" max="15623" width="12.33203125" style="13" bestFit="1" customWidth="1"/>
    <col min="15624" max="15870" width="8.88671875" style="13"/>
    <col min="15871" max="15871" width="37" style="13" customWidth="1"/>
    <col min="15872" max="15872" width="14.21875" style="13" bestFit="1" customWidth="1"/>
    <col min="15873" max="15873" width="14.21875" style="13" customWidth="1"/>
    <col min="15874" max="15874" width="14.21875" style="13" bestFit="1" customWidth="1"/>
    <col min="15875" max="15875" width="14.5546875" style="13" customWidth="1"/>
    <col min="15876" max="15876" width="8.88671875" style="13"/>
    <col min="15877" max="15878" width="14.21875" style="13" bestFit="1" customWidth="1"/>
    <col min="15879" max="15879" width="12.33203125" style="13" bestFit="1" customWidth="1"/>
    <col min="15880" max="16126" width="8.88671875" style="13"/>
    <col min="16127" max="16127" width="37" style="13" customWidth="1"/>
    <col min="16128" max="16128" width="14.21875" style="13" bestFit="1" customWidth="1"/>
    <col min="16129" max="16129" width="14.21875" style="13" customWidth="1"/>
    <col min="16130" max="16130" width="14.21875" style="13" bestFit="1" customWidth="1"/>
    <col min="16131" max="16131" width="14.5546875" style="13" customWidth="1"/>
    <col min="16132" max="16132" width="8.88671875" style="13"/>
    <col min="16133" max="16134" width="14.21875" style="13" bestFit="1" customWidth="1"/>
    <col min="16135" max="16135" width="12.33203125" style="13" bestFit="1" customWidth="1"/>
    <col min="16136" max="16384" width="8.88671875" style="13"/>
  </cols>
  <sheetData>
    <row r="1" spans="1:6" s="1" customFormat="1" x14ac:dyDescent="0.4">
      <c r="A1" s="55" t="s">
        <v>0</v>
      </c>
      <c r="B1" s="55"/>
      <c r="C1" s="55"/>
    </row>
    <row r="2" spans="1:6" s="1" customFormat="1" x14ac:dyDescent="0.4">
      <c r="A2" s="55" t="s">
        <v>290</v>
      </c>
      <c r="B2" s="55"/>
      <c r="C2" s="55"/>
    </row>
    <row r="3" spans="1:6" s="1" customFormat="1" ht="18.600000000000001" thickBot="1" x14ac:dyDescent="0.45"/>
    <row r="4" spans="1:6" s="5" customFormat="1" ht="54" x14ac:dyDescent="0.3">
      <c r="A4" s="2" t="s">
        <v>1</v>
      </c>
      <c r="B4" s="3" t="s">
        <v>2</v>
      </c>
      <c r="C4" s="4" t="s">
        <v>292</v>
      </c>
    </row>
    <row r="5" spans="1:6" s="1" customFormat="1" x14ac:dyDescent="0.4">
      <c r="A5" s="6"/>
      <c r="B5" s="7" t="s">
        <v>3</v>
      </c>
      <c r="C5" s="9"/>
    </row>
    <row r="6" spans="1:6" x14ac:dyDescent="0.4">
      <c r="A6" s="10">
        <v>1412022</v>
      </c>
      <c r="B6" s="11" t="s">
        <v>4</v>
      </c>
      <c r="C6" s="12">
        <v>146619.5</v>
      </c>
      <c r="E6" s="15"/>
      <c r="F6" s="15"/>
    </row>
    <row r="7" spans="1:6" x14ac:dyDescent="0.4">
      <c r="A7" s="10">
        <v>1412023</v>
      </c>
      <c r="B7" s="11" t="s">
        <v>5</v>
      </c>
      <c r="C7" s="12">
        <v>100</v>
      </c>
    </row>
    <row r="8" spans="1:6" x14ac:dyDescent="0.4">
      <c r="A8" s="10">
        <v>1412024</v>
      </c>
      <c r="B8" s="11" t="s">
        <v>6</v>
      </c>
      <c r="C8" s="12">
        <v>30000</v>
      </c>
      <c r="E8" s="15"/>
    </row>
    <row r="9" spans="1:6" s="1" customFormat="1" x14ac:dyDescent="0.4">
      <c r="A9" s="6"/>
      <c r="B9" s="7" t="s">
        <v>7</v>
      </c>
      <c r="C9" s="8">
        <f>SUM(C6:C8)</f>
        <v>176719.5</v>
      </c>
      <c r="E9" s="14"/>
    </row>
    <row r="10" spans="1:6" s="1" customFormat="1" x14ac:dyDescent="0.4">
      <c r="A10" s="6"/>
      <c r="B10" s="7"/>
      <c r="C10" s="9"/>
    </row>
    <row r="11" spans="1:6" s="1" customFormat="1" x14ac:dyDescent="0.4">
      <c r="A11" s="6"/>
      <c r="B11" s="7" t="s">
        <v>8</v>
      </c>
      <c r="C11" s="9"/>
    </row>
    <row r="12" spans="1:6" x14ac:dyDescent="0.4">
      <c r="A12" s="10">
        <v>1412001</v>
      </c>
      <c r="B12" s="11" t="s">
        <v>9</v>
      </c>
      <c r="C12" s="12">
        <v>40000</v>
      </c>
    </row>
    <row r="13" spans="1:6" x14ac:dyDescent="0.4">
      <c r="A13" s="10">
        <v>1412003</v>
      </c>
      <c r="B13" s="11" t="s">
        <v>10</v>
      </c>
      <c r="C13" s="12">
        <v>200000</v>
      </c>
    </row>
    <row r="14" spans="1:6" s="1" customFormat="1" x14ac:dyDescent="0.4">
      <c r="A14" s="6"/>
      <c r="B14" s="7" t="s">
        <v>7</v>
      </c>
      <c r="C14" s="8">
        <f>SUM(C12:C13)</f>
        <v>240000</v>
      </c>
    </row>
    <row r="15" spans="1:6" s="1" customFormat="1" x14ac:dyDescent="0.4">
      <c r="A15" s="6"/>
      <c r="B15" s="7"/>
      <c r="C15" s="9"/>
    </row>
    <row r="16" spans="1:6" s="1" customFormat="1" x14ac:dyDescent="0.4">
      <c r="A16" s="6"/>
      <c r="B16" s="7" t="s">
        <v>11</v>
      </c>
      <c r="C16" s="9"/>
    </row>
    <row r="17" spans="1:3" x14ac:dyDescent="0.4">
      <c r="A17" s="10">
        <v>1415012</v>
      </c>
      <c r="B17" s="11" t="s">
        <v>12</v>
      </c>
      <c r="C17" s="12">
        <v>50000</v>
      </c>
    </row>
    <row r="18" spans="1:3" x14ac:dyDescent="0.4">
      <c r="A18" s="10">
        <v>1415013</v>
      </c>
      <c r="B18" s="11" t="s">
        <v>13</v>
      </c>
      <c r="C18" s="12">
        <v>3600</v>
      </c>
    </row>
    <row r="19" spans="1:3" x14ac:dyDescent="0.4">
      <c r="A19" s="10">
        <v>1415015</v>
      </c>
      <c r="B19" s="11" t="s">
        <v>14</v>
      </c>
      <c r="C19" s="12">
        <v>25000</v>
      </c>
    </row>
    <row r="20" spans="1:3" s="1" customFormat="1" x14ac:dyDescent="0.4">
      <c r="A20" s="6"/>
      <c r="B20" s="7" t="s">
        <v>7</v>
      </c>
      <c r="C20" s="8">
        <f>SUM(C17:C19)</f>
        <v>78600</v>
      </c>
    </row>
    <row r="21" spans="1:3" s="1" customFormat="1" x14ac:dyDescent="0.4">
      <c r="A21" s="6"/>
      <c r="B21" s="7"/>
      <c r="C21" s="9"/>
    </row>
    <row r="22" spans="1:3" s="1" customFormat="1" x14ac:dyDescent="0.4">
      <c r="A22" s="6"/>
      <c r="B22" s="7" t="s">
        <v>15</v>
      </c>
      <c r="C22" s="9"/>
    </row>
    <row r="23" spans="1:3" x14ac:dyDescent="0.4">
      <c r="A23" s="10">
        <v>1412004</v>
      </c>
      <c r="B23" s="11" t="s">
        <v>16</v>
      </c>
      <c r="C23" s="12">
        <v>7000</v>
      </c>
    </row>
    <row r="24" spans="1:3" x14ac:dyDescent="0.4">
      <c r="A24" s="10">
        <v>1412005</v>
      </c>
      <c r="B24" s="11" t="s">
        <v>17</v>
      </c>
      <c r="C24" s="12">
        <v>9000</v>
      </c>
    </row>
    <row r="25" spans="1:3" x14ac:dyDescent="0.4">
      <c r="A25" s="10">
        <v>1412007</v>
      </c>
      <c r="B25" s="11" t="s">
        <v>18</v>
      </c>
      <c r="C25" s="12">
        <v>10000</v>
      </c>
    </row>
    <row r="26" spans="1:3" x14ac:dyDescent="0.4">
      <c r="A26" s="10">
        <v>1412009</v>
      </c>
      <c r="B26" s="11" t="s">
        <v>19</v>
      </c>
      <c r="C26" s="12">
        <v>12000</v>
      </c>
    </row>
    <row r="27" spans="1:3" x14ac:dyDescent="0.4">
      <c r="A27" s="10">
        <v>1422001</v>
      </c>
      <c r="B27" s="11" t="s">
        <v>20</v>
      </c>
      <c r="C27" s="12">
        <v>200</v>
      </c>
    </row>
    <row r="28" spans="1:3" x14ac:dyDescent="0.4">
      <c r="A28" s="10">
        <v>1422002</v>
      </c>
      <c r="B28" s="11" t="s">
        <v>21</v>
      </c>
      <c r="C28" s="12">
        <v>100</v>
      </c>
    </row>
    <row r="29" spans="1:3" x14ac:dyDescent="0.4">
      <c r="A29" s="10">
        <v>1422005</v>
      </c>
      <c r="B29" s="11" t="s">
        <v>22</v>
      </c>
      <c r="C29" s="12">
        <v>1000</v>
      </c>
    </row>
    <row r="30" spans="1:3" x14ac:dyDescent="0.4">
      <c r="A30" s="10">
        <v>1422006</v>
      </c>
      <c r="B30" s="11" t="s">
        <v>23</v>
      </c>
      <c r="C30" s="12">
        <v>2000</v>
      </c>
    </row>
    <row r="31" spans="1:3" x14ac:dyDescent="0.4">
      <c r="A31" s="10">
        <v>1422007</v>
      </c>
      <c r="B31" s="11" t="s">
        <v>24</v>
      </c>
      <c r="C31" s="12">
        <v>3500</v>
      </c>
    </row>
    <row r="32" spans="1:3" x14ac:dyDescent="0.4">
      <c r="A32" s="10">
        <v>1422009</v>
      </c>
      <c r="B32" s="11" t="s">
        <v>25</v>
      </c>
      <c r="C32" s="12">
        <v>200</v>
      </c>
    </row>
    <row r="33" spans="1:3" x14ac:dyDescent="0.4">
      <c r="A33" s="10">
        <v>1422010</v>
      </c>
      <c r="B33" s="11" t="s">
        <v>26</v>
      </c>
      <c r="C33" s="12">
        <v>200</v>
      </c>
    </row>
    <row r="34" spans="1:3" x14ac:dyDescent="0.4">
      <c r="A34" s="10">
        <v>1422011</v>
      </c>
      <c r="B34" s="11" t="s">
        <v>27</v>
      </c>
      <c r="C34" s="12">
        <v>8000</v>
      </c>
    </row>
    <row r="35" spans="1:3" x14ac:dyDescent="0.4">
      <c r="A35" s="10">
        <v>1422012</v>
      </c>
      <c r="B35" s="11" t="s">
        <v>28</v>
      </c>
      <c r="C35" s="12">
        <v>1000</v>
      </c>
    </row>
    <row r="36" spans="1:3" x14ac:dyDescent="0.4">
      <c r="A36" s="10">
        <v>1422013</v>
      </c>
      <c r="B36" s="11" t="s">
        <v>29</v>
      </c>
      <c r="C36" s="12">
        <v>400</v>
      </c>
    </row>
    <row r="37" spans="1:3" x14ac:dyDescent="0.4">
      <c r="A37" s="10">
        <v>1422015</v>
      </c>
      <c r="B37" s="11" t="s">
        <v>30</v>
      </c>
      <c r="C37" s="12">
        <v>2500</v>
      </c>
    </row>
    <row r="38" spans="1:3" x14ac:dyDescent="0.4">
      <c r="A38" s="10">
        <v>1422016</v>
      </c>
      <c r="B38" s="11" t="s">
        <v>31</v>
      </c>
      <c r="C38" s="12">
        <v>500</v>
      </c>
    </row>
    <row r="39" spans="1:3" x14ac:dyDescent="0.4">
      <c r="A39" s="10">
        <v>1422017</v>
      </c>
      <c r="B39" s="11" t="s">
        <v>32</v>
      </c>
      <c r="C39" s="12">
        <v>2500</v>
      </c>
    </row>
    <row r="40" spans="1:3" x14ac:dyDescent="0.4">
      <c r="A40" s="10">
        <v>1422018</v>
      </c>
      <c r="B40" s="11" t="s">
        <v>33</v>
      </c>
      <c r="C40" s="12">
        <v>1500</v>
      </c>
    </row>
    <row r="41" spans="1:3" x14ac:dyDescent="0.4">
      <c r="A41" s="10">
        <v>1422019</v>
      </c>
      <c r="B41" s="11" t="s">
        <v>34</v>
      </c>
      <c r="C41" s="12">
        <v>5000</v>
      </c>
    </row>
    <row r="42" spans="1:3" x14ac:dyDescent="0.4">
      <c r="A42" s="10">
        <v>1422020</v>
      </c>
      <c r="B42" s="11" t="s">
        <v>35</v>
      </c>
      <c r="C42" s="12">
        <v>1000</v>
      </c>
    </row>
    <row r="43" spans="1:3" x14ac:dyDescent="0.4">
      <c r="A43" s="10">
        <v>1422022</v>
      </c>
      <c r="B43" s="11" t="s">
        <v>36</v>
      </c>
      <c r="C43" s="12">
        <v>500</v>
      </c>
    </row>
    <row r="44" spans="1:3" x14ac:dyDescent="0.4">
      <c r="A44" s="10">
        <v>1422023</v>
      </c>
      <c r="B44" s="11" t="s">
        <v>37</v>
      </c>
      <c r="C44" s="12">
        <v>500</v>
      </c>
    </row>
    <row r="45" spans="1:3" x14ac:dyDescent="0.4">
      <c r="A45" s="10">
        <v>1422024</v>
      </c>
      <c r="B45" s="11" t="s">
        <v>38</v>
      </c>
      <c r="C45" s="12">
        <v>1000</v>
      </c>
    </row>
    <row r="46" spans="1:3" x14ac:dyDescent="0.4">
      <c r="A46" s="10">
        <v>1422029</v>
      </c>
      <c r="B46" s="11" t="s">
        <v>39</v>
      </c>
      <c r="C46" s="12">
        <v>300</v>
      </c>
    </row>
    <row r="47" spans="1:3" x14ac:dyDescent="0.4">
      <c r="A47" s="10">
        <v>1422030</v>
      </c>
      <c r="B47" s="11" t="s">
        <v>40</v>
      </c>
      <c r="C47" s="12">
        <v>2500</v>
      </c>
    </row>
    <row r="48" spans="1:3" x14ac:dyDescent="0.4">
      <c r="A48" s="10">
        <v>1422033</v>
      </c>
      <c r="B48" s="11" t="s">
        <v>41</v>
      </c>
      <c r="C48" s="12">
        <v>8000</v>
      </c>
    </row>
    <row r="49" spans="1:3" x14ac:dyDescent="0.4">
      <c r="A49" s="10">
        <v>1422038</v>
      </c>
      <c r="B49" s="11" t="s">
        <v>42</v>
      </c>
      <c r="C49" s="12">
        <v>1500</v>
      </c>
    </row>
    <row r="50" spans="1:3" x14ac:dyDescent="0.4">
      <c r="A50" s="10">
        <v>1422044</v>
      </c>
      <c r="B50" s="11" t="s">
        <v>43</v>
      </c>
      <c r="C50" s="12">
        <v>15000</v>
      </c>
    </row>
    <row r="51" spans="1:3" x14ac:dyDescent="0.4">
      <c r="A51" s="10">
        <v>1422047</v>
      </c>
      <c r="B51" s="11" t="s">
        <v>44</v>
      </c>
      <c r="C51" s="12">
        <v>500</v>
      </c>
    </row>
    <row r="52" spans="1:3" x14ac:dyDescent="0.4">
      <c r="A52" s="10">
        <v>1422059</v>
      </c>
      <c r="B52" s="11" t="s">
        <v>45</v>
      </c>
      <c r="C52" s="12">
        <v>15000</v>
      </c>
    </row>
    <row r="53" spans="1:3" x14ac:dyDescent="0.4">
      <c r="A53" s="10">
        <v>1422069</v>
      </c>
      <c r="B53" s="11" t="s">
        <v>46</v>
      </c>
      <c r="C53" s="12">
        <v>1500</v>
      </c>
    </row>
    <row r="54" spans="1:3" x14ac:dyDescent="0.4">
      <c r="A54" s="10">
        <v>1422071</v>
      </c>
      <c r="B54" s="11" t="s">
        <v>47</v>
      </c>
      <c r="C54" s="12">
        <v>1500</v>
      </c>
    </row>
    <row r="55" spans="1:3" x14ac:dyDescent="0.4">
      <c r="A55" s="10">
        <v>1422109</v>
      </c>
      <c r="B55" s="11" t="s">
        <v>48</v>
      </c>
      <c r="C55" s="12">
        <v>2000</v>
      </c>
    </row>
    <row r="56" spans="1:3" x14ac:dyDescent="0.4">
      <c r="A56" s="10">
        <v>1423220</v>
      </c>
      <c r="B56" s="11" t="s">
        <v>49</v>
      </c>
      <c r="C56" s="12">
        <v>2000</v>
      </c>
    </row>
    <row r="57" spans="1:3" s="1" customFormat="1" x14ac:dyDescent="0.4">
      <c r="A57" s="6"/>
      <c r="B57" s="7" t="s">
        <v>7</v>
      </c>
      <c r="C57" s="8">
        <f>SUM(C23:C56)</f>
        <v>119400</v>
      </c>
    </row>
    <row r="58" spans="1:3" s="1" customFormat="1" x14ac:dyDescent="0.4">
      <c r="A58" s="6"/>
      <c r="B58" s="7"/>
      <c r="C58" s="9"/>
    </row>
    <row r="59" spans="1:3" s="1" customFormat="1" x14ac:dyDescent="0.4">
      <c r="A59" s="6"/>
      <c r="B59" s="7" t="s">
        <v>50</v>
      </c>
      <c r="C59" s="9"/>
    </row>
    <row r="60" spans="1:3" x14ac:dyDescent="0.4">
      <c r="A60" s="10">
        <v>1423001</v>
      </c>
      <c r="B60" s="11" t="s">
        <v>51</v>
      </c>
      <c r="C60" s="12">
        <v>14000</v>
      </c>
    </row>
    <row r="61" spans="1:3" x14ac:dyDescent="0.4">
      <c r="A61" s="10">
        <v>1423002</v>
      </c>
      <c r="B61" s="11" t="s">
        <v>52</v>
      </c>
      <c r="C61" s="12">
        <v>200</v>
      </c>
    </row>
    <row r="62" spans="1:3" x14ac:dyDescent="0.4">
      <c r="A62" s="10">
        <v>1423005</v>
      </c>
      <c r="B62" s="11" t="s">
        <v>53</v>
      </c>
      <c r="C62" s="12">
        <v>8000</v>
      </c>
    </row>
    <row r="63" spans="1:3" x14ac:dyDescent="0.4">
      <c r="A63" s="10">
        <v>1423006</v>
      </c>
      <c r="B63" s="11" t="s">
        <v>54</v>
      </c>
      <c r="C63" s="12">
        <v>3000</v>
      </c>
    </row>
    <row r="64" spans="1:3" x14ac:dyDescent="0.4">
      <c r="A64" s="10">
        <v>1423007</v>
      </c>
      <c r="B64" s="11" t="s">
        <v>55</v>
      </c>
      <c r="C64" s="12">
        <v>1000</v>
      </c>
    </row>
    <row r="65" spans="1:5" x14ac:dyDescent="0.4">
      <c r="A65" s="10">
        <v>1423009</v>
      </c>
      <c r="B65" s="11" t="s">
        <v>56</v>
      </c>
      <c r="C65" s="12">
        <v>1500</v>
      </c>
    </row>
    <row r="66" spans="1:5" x14ac:dyDescent="0.4">
      <c r="A66" s="10">
        <v>1423010</v>
      </c>
      <c r="B66" s="11" t="s">
        <v>57</v>
      </c>
      <c r="C66" s="12">
        <v>20000</v>
      </c>
    </row>
    <row r="67" spans="1:5" x14ac:dyDescent="0.4">
      <c r="A67" s="10">
        <v>1423011</v>
      </c>
      <c r="B67" s="11" t="s">
        <v>58</v>
      </c>
      <c r="C67" s="12">
        <v>3000</v>
      </c>
    </row>
    <row r="68" spans="1:5" x14ac:dyDescent="0.4">
      <c r="A68" s="10">
        <v>1423012</v>
      </c>
      <c r="B68" s="11" t="s">
        <v>59</v>
      </c>
      <c r="C68" s="12">
        <v>1200</v>
      </c>
    </row>
    <row r="69" spans="1:5" x14ac:dyDescent="0.4">
      <c r="A69" s="10">
        <v>1423014</v>
      </c>
      <c r="B69" s="11" t="s">
        <v>60</v>
      </c>
      <c r="C69" s="12">
        <v>2000</v>
      </c>
    </row>
    <row r="70" spans="1:5" x14ac:dyDescent="0.4">
      <c r="A70" s="10">
        <v>1423015</v>
      </c>
      <c r="B70" s="11" t="s">
        <v>61</v>
      </c>
      <c r="C70" s="12">
        <v>1500</v>
      </c>
    </row>
    <row r="71" spans="1:5" x14ac:dyDescent="0.4">
      <c r="A71" s="10">
        <v>1423018</v>
      </c>
      <c r="B71" s="11" t="s">
        <v>62</v>
      </c>
      <c r="C71" s="12">
        <v>2300</v>
      </c>
    </row>
    <row r="72" spans="1:5" x14ac:dyDescent="0.4">
      <c r="A72" s="10">
        <v>1423024</v>
      </c>
      <c r="B72" s="11" t="s">
        <v>63</v>
      </c>
      <c r="C72" s="12">
        <v>5000</v>
      </c>
    </row>
    <row r="73" spans="1:5" x14ac:dyDescent="0.4">
      <c r="A73" s="10">
        <v>1423025</v>
      </c>
      <c r="B73" s="11" t="s">
        <v>64</v>
      </c>
      <c r="C73" s="12">
        <v>7000</v>
      </c>
    </row>
    <row r="74" spans="1:5" x14ac:dyDescent="0.4">
      <c r="A74" s="10">
        <v>1423078</v>
      </c>
      <c r="B74" s="11" t="s">
        <v>65</v>
      </c>
      <c r="C74" s="12">
        <v>3000</v>
      </c>
    </row>
    <row r="75" spans="1:5" x14ac:dyDescent="0.4">
      <c r="A75" s="10">
        <v>1423086</v>
      </c>
      <c r="B75" s="11" t="s">
        <v>66</v>
      </c>
      <c r="C75" s="12">
        <v>2000</v>
      </c>
    </row>
    <row r="76" spans="1:5" x14ac:dyDescent="0.4">
      <c r="A76" s="10">
        <v>1423527</v>
      </c>
      <c r="B76" s="11" t="s">
        <v>67</v>
      </c>
      <c r="C76" s="12">
        <v>3000</v>
      </c>
    </row>
    <row r="77" spans="1:5" x14ac:dyDescent="0.4">
      <c r="A77" s="10">
        <v>1430006</v>
      </c>
      <c r="B77" s="11" t="s">
        <v>310</v>
      </c>
      <c r="C77" s="26">
        <v>2500</v>
      </c>
    </row>
    <row r="78" spans="1:5" s="1" customFormat="1" x14ac:dyDescent="0.4">
      <c r="A78" s="6"/>
      <c r="B78" s="7" t="s">
        <v>68</v>
      </c>
      <c r="C78" s="8">
        <f>SUM(C60:C77)</f>
        <v>80200</v>
      </c>
    </row>
    <row r="79" spans="1:5" s="1" customFormat="1" x14ac:dyDescent="0.4">
      <c r="A79" s="6"/>
      <c r="B79" s="7"/>
      <c r="C79" s="9"/>
      <c r="E79" s="1" t="s">
        <v>311</v>
      </c>
    </row>
    <row r="80" spans="1:5" s="1" customFormat="1" x14ac:dyDescent="0.4">
      <c r="A80" s="6"/>
      <c r="B80" s="7" t="s">
        <v>69</v>
      </c>
      <c r="C80" s="9"/>
    </row>
    <row r="81" spans="1:7" x14ac:dyDescent="0.4">
      <c r="A81" s="10">
        <v>1430001</v>
      </c>
      <c r="B81" s="11" t="s">
        <v>70</v>
      </c>
      <c r="C81" s="12">
        <v>1500</v>
      </c>
    </row>
    <row r="82" spans="1:7" x14ac:dyDescent="0.4">
      <c r="A82" s="10">
        <v>1430005</v>
      </c>
      <c r="B82" s="11" t="s">
        <v>71</v>
      </c>
      <c r="C82" s="12">
        <v>2000</v>
      </c>
    </row>
    <row r="83" spans="1:7" x14ac:dyDescent="0.4">
      <c r="A83" s="10">
        <v>1430007</v>
      </c>
      <c r="B83" s="11" t="s">
        <v>72</v>
      </c>
      <c r="C83" s="12">
        <v>3500</v>
      </c>
    </row>
    <row r="84" spans="1:7" x14ac:dyDescent="0.4">
      <c r="A84" s="10">
        <v>1430016</v>
      </c>
      <c r="B84" s="11" t="s">
        <v>73</v>
      </c>
      <c r="C84" s="12">
        <v>500</v>
      </c>
    </row>
    <row r="85" spans="1:7" s="1" customFormat="1" x14ac:dyDescent="0.4">
      <c r="A85" s="6"/>
      <c r="B85" s="7" t="s">
        <v>68</v>
      </c>
      <c r="C85" s="8">
        <f>SUM(C81:C84)</f>
        <v>7500</v>
      </c>
    </row>
    <row r="86" spans="1:7" s="1" customFormat="1" x14ac:dyDescent="0.4">
      <c r="A86" s="6"/>
      <c r="B86" s="7"/>
      <c r="C86" s="9"/>
    </row>
    <row r="87" spans="1:7" s="1" customFormat="1" ht="18" customHeight="1" x14ac:dyDescent="0.4">
      <c r="A87" s="6"/>
      <c r="B87" s="25" t="s">
        <v>74</v>
      </c>
      <c r="C87" s="9"/>
    </row>
    <row r="88" spans="1:7" x14ac:dyDescent="0.4">
      <c r="A88" s="10">
        <v>1450007</v>
      </c>
      <c r="B88" s="11" t="s">
        <v>75</v>
      </c>
      <c r="C88" s="12">
        <v>500</v>
      </c>
    </row>
    <row r="89" spans="1:7" s="1" customFormat="1" x14ac:dyDescent="0.4">
      <c r="A89" s="6"/>
      <c r="B89" s="7" t="s">
        <v>68</v>
      </c>
      <c r="C89" s="8">
        <f>C88</f>
        <v>500</v>
      </c>
    </row>
    <row r="90" spans="1:7" s="1" customFormat="1" x14ac:dyDescent="0.4">
      <c r="A90" s="6"/>
      <c r="B90" s="7" t="s">
        <v>76</v>
      </c>
      <c r="C90" s="8">
        <f>C89+C85+C78+C57+C20+C14+C9</f>
        <v>702919.5</v>
      </c>
      <c r="E90" s="14"/>
      <c r="F90" s="14"/>
    </row>
    <row r="91" spans="1:7" s="1" customFormat="1" x14ac:dyDescent="0.4">
      <c r="A91" s="6"/>
      <c r="B91" s="7"/>
      <c r="C91" s="9"/>
    </row>
    <row r="92" spans="1:7" s="1" customFormat="1" x14ac:dyDescent="0.4">
      <c r="A92" s="6"/>
      <c r="B92" s="7" t="s">
        <v>77</v>
      </c>
      <c r="C92" s="9"/>
    </row>
    <row r="93" spans="1:7" x14ac:dyDescent="0.4">
      <c r="A93" s="10">
        <v>1331001</v>
      </c>
      <c r="B93" s="11" t="s">
        <v>78</v>
      </c>
      <c r="C93" s="12">
        <v>2800078.35</v>
      </c>
      <c r="E93" s="15"/>
    </row>
    <row r="94" spans="1:7" x14ac:dyDescent="0.4">
      <c r="A94" s="10">
        <v>1331002</v>
      </c>
      <c r="B94" s="11" t="s">
        <v>79</v>
      </c>
      <c r="C94" s="12">
        <v>3782797</v>
      </c>
      <c r="E94" s="15"/>
      <c r="F94" s="16"/>
    </row>
    <row r="95" spans="1:7" x14ac:dyDescent="0.4">
      <c r="A95" s="10">
        <v>1331002</v>
      </c>
      <c r="B95" s="11" t="s">
        <v>80</v>
      </c>
      <c r="C95" s="12">
        <v>150000</v>
      </c>
      <c r="F95" s="16"/>
    </row>
    <row r="96" spans="1:7" x14ac:dyDescent="0.4">
      <c r="A96" s="10">
        <v>1331003</v>
      </c>
      <c r="B96" s="11" t="s">
        <v>81</v>
      </c>
      <c r="C96" s="12">
        <v>623000</v>
      </c>
      <c r="F96" s="16"/>
      <c r="G96" s="15"/>
    </row>
    <row r="97" spans="1:7" x14ac:dyDescent="0.4">
      <c r="A97" s="10"/>
      <c r="B97" s="11" t="s">
        <v>82</v>
      </c>
      <c r="C97" s="12">
        <v>100000</v>
      </c>
      <c r="F97" s="16"/>
      <c r="G97" s="15"/>
    </row>
    <row r="98" spans="1:7" x14ac:dyDescent="0.4">
      <c r="A98" s="10">
        <v>1331008</v>
      </c>
      <c r="B98" s="11" t="s">
        <v>83</v>
      </c>
      <c r="C98" s="12">
        <v>139298</v>
      </c>
    </row>
    <row r="99" spans="1:7" x14ac:dyDescent="0.4">
      <c r="A99" s="10"/>
      <c r="B99" s="11" t="s">
        <v>84</v>
      </c>
      <c r="C99" s="12">
        <v>128511.34</v>
      </c>
    </row>
    <row r="100" spans="1:7" x14ac:dyDescent="0.4">
      <c r="A100" s="10"/>
      <c r="B100" s="11" t="s">
        <v>85</v>
      </c>
      <c r="C100" s="12">
        <v>30000</v>
      </c>
    </row>
    <row r="101" spans="1:7" x14ac:dyDescent="0.4">
      <c r="A101" s="10">
        <v>1331009</v>
      </c>
      <c r="B101" s="11" t="s">
        <v>86</v>
      </c>
      <c r="C101" s="12">
        <v>95105</v>
      </c>
    </row>
    <row r="102" spans="1:7" x14ac:dyDescent="0.4">
      <c r="A102" s="10">
        <v>1331010</v>
      </c>
      <c r="B102" s="11" t="s">
        <v>87</v>
      </c>
      <c r="C102" s="12">
        <v>45859</v>
      </c>
    </row>
    <row r="103" spans="1:7" x14ac:dyDescent="0.4">
      <c r="A103" s="10">
        <v>1331011</v>
      </c>
      <c r="B103" s="11" t="s">
        <v>88</v>
      </c>
      <c r="C103" s="12">
        <v>815415</v>
      </c>
    </row>
    <row r="104" spans="1:7" s="1" customFormat="1" x14ac:dyDescent="0.4">
      <c r="A104" s="6"/>
      <c r="B104" s="7" t="s">
        <v>68</v>
      </c>
      <c r="C104" s="8">
        <f>SUM(C93:C103)</f>
        <v>8710063.6899999995</v>
      </c>
      <c r="E104" s="14">
        <f>C105-EXPENDITURE!C269</f>
        <v>0</v>
      </c>
      <c r="F104" s="14"/>
    </row>
    <row r="105" spans="1:7" s="1" customFormat="1" ht="18.600000000000001" thickBot="1" x14ac:dyDescent="0.45">
      <c r="A105" s="17"/>
      <c r="B105" s="18" t="s">
        <v>89</v>
      </c>
      <c r="C105" s="19">
        <f>C104+C90</f>
        <v>9412983.1899999995</v>
      </c>
    </row>
  </sheetData>
  <mergeCells count="2">
    <mergeCell ref="A1:C1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1"/>
  <sheetViews>
    <sheetView topLeftCell="A252" workbookViewId="0">
      <selection activeCell="A3" sqref="A3"/>
    </sheetView>
  </sheetViews>
  <sheetFormatPr defaultColWidth="9.109375" defaultRowHeight="16.8" x14ac:dyDescent="0.4"/>
  <cols>
    <col min="1" max="1" width="13.44140625" style="30" customWidth="1"/>
    <col min="2" max="2" width="60.33203125" style="30" customWidth="1"/>
    <col min="3" max="3" width="16.44140625" style="54" customWidth="1"/>
    <col min="4" max="4" width="21.77734375" style="29" customWidth="1"/>
    <col min="5" max="5" width="11.5546875" style="30" bestFit="1" customWidth="1"/>
    <col min="6" max="7" width="10.109375" style="30" bestFit="1" customWidth="1"/>
    <col min="8" max="8" width="16.5546875" style="30" bestFit="1" customWidth="1"/>
    <col min="9" max="256" width="9.109375" style="30"/>
    <col min="257" max="257" width="13.44140625" style="30" customWidth="1"/>
    <col min="258" max="258" width="70.44140625" style="30" customWidth="1"/>
    <col min="259" max="259" width="16.44140625" style="30" customWidth="1"/>
    <col min="260" max="260" width="21.77734375" style="30" customWidth="1"/>
    <col min="261" max="261" width="11.5546875" style="30" bestFit="1" customWidth="1"/>
    <col min="262" max="263" width="10.109375" style="30" bestFit="1" customWidth="1"/>
    <col min="264" max="264" width="16.5546875" style="30" bestFit="1" customWidth="1"/>
    <col min="265" max="512" width="9.109375" style="30"/>
    <col min="513" max="513" width="13.44140625" style="30" customWidth="1"/>
    <col min="514" max="514" width="70.44140625" style="30" customWidth="1"/>
    <col min="515" max="515" width="16.44140625" style="30" customWidth="1"/>
    <col min="516" max="516" width="21.77734375" style="30" customWidth="1"/>
    <col min="517" max="517" width="11.5546875" style="30" bestFit="1" customWidth="1"/>
    <col min="518" max="519" width="10.109375" style="30" bestFit="1" customWidth="1"/>
    <col min="520" max="520" width="16.5546875" style="30" bestFit="1" customWidth="1"/>
    <col min="521" max="768" width="9.109375" style="30"/>
    <col min="769" max="769" width="13.44140625" style="30" customWidth="1"/>
    <col min="770" max="770" width="70.44140625" style="30" customWidth="1"/>
    <col min="771" max="771" width="16.44140625" style="30" customWidth="1"/>
    <col min="772" max="772" width="21.77734375" style="30" customWidth="1"/>
    <col min="773" max="773" width="11.5546875" style="30" bestFit="1" customWidth="1"/>
    <col min="774" max="775" width="10.109375" style="30" bestFit="1" customWidth="1"/>
    <col min="776" max="776" width="16.5546875" style="30" bestFit="1" customWidth="1"/>
    <col min="777" max="1024" width="9.109375" style="30"/>
    <col min="1025" max="1025" width="13.44140625" style="30" customWidth="1"/>
    <col min="1026" max="1026" width="70.44140625" style="30" customWidth="1"/>
    <col min="1027" max="1027" width="16.44140625" style="30" customWidth="1"/>
    <col min="1028" max="1028" width="21.77734375" style="30" customWidth="1"/>
    <col min="1029" max="1029" width="11.5546875" style="30" bestFit="1" customWidth="1"/>
    <col min="1030" max="1031" width="10.109375" style="30" bestFit="1" customWidth="1"/>
    <col min="1032" max="1032" width="16.5546875" style="30" bestFit="1" customWidth="1"/>
    <col min="1033" max="1280" width="9.109375" style="30"/>
    <col min="1281" max="1281" width="13.44140625" style="30" customWidth="1"/>
    <col min="1282" max="1282" width="70.44140625" style="30" customWidth="1"/>
    <col min="1283" max="1283" width="16.44140625" style="30" customWidth="1"/>
    <col min="1284" max="1284" width="21.77734375" style="30" customWidth="1"/>
    <col min="1285" max="1285" width="11.5546875" style="30" bestFit="1" customWidth="1"/>
    <col min="1286" max="1287" width="10.109375" style="30" bestFit="1" customWidth="1"/>
    <col min="1288" max="1288" width="16.5546875" style="30" bestFit="1" customWidth="1"/>
    <col min="1289" max="1536" width="9.109375" style="30"/>
    <col min="1537" max="1537" width="13.44140625" style="30" customWidth="1"/>
    <col min="1538" max="1538" width="70.44140625" style="30" customWidth="1"/>
    <col min="1539" max="1539" width="16.44140625" style="30" customWidth="1"/>
    <col min="1540" max="1540" width="21.77734375" style="30" customWidth="1"/>
    <col min="1541" max="1541" width="11.5546875" style="30" bestFit="1" customWidth="1"/>
    <col min="1542" max="1543" width="10.109375" style="30" bestFit="1" customWidth="1"/>
    <col min="1544" max="1544" width="16.5546875" style="30" bestFit="1" customWidth="1"/>
    <col min="1545" max="1792" width="9.109375" style="30"/>
    <col min="1793" max="1793" width="13.44140625" style="30" customWidth="1"/>
    <col min="1794" max="1794" width="70.44140625" style="30" customWidth="1"/>
    <col min="1795" max="1795" width="16.44140625" style="30" customWidth="1"/>
    <col min="1796" max="1796" width="21.77734375" style="30" customWidth="1"/>
    <col min="1797" max="1797" width="11.5546875" style="30" bestFit="1" customWidth="1"/>
    <col min="1798" max="1799" width="10.109375" style="30" bestFit="1" customWidth="1"/>
    <col min="1800" max="1800" width="16.5546875" style="30" bestFit="1" customWidth="1"/>
    <col min="1801" max="2048" width="9.109375" style="30"/>
    <col min="2049" max="2049" width="13.44140625" style="30" customWidth="1"/>
    <col min="2050" max="2050" width="70.44140625" style="30" customWidth="1"/>
    <col min="2051" max="2051" width="16.44140625" style="30" customWidth="1"/>
    <col min="2052" max="2052" width="21.77734375" style="30" customWidth="1"/>
    <col min="2053" max="2053" width="11.5546875" style="30" bestFit="1" customWidth="1"/>
    <col min="2054" max="2055" width="10.109375" style="30" bestFit="1" customWidth="1"/>
    <col min="2056" max="2056" width="16.5546875" style="30" bestFit="1" customWidth="1"/>
    <col min="2057" max="2304" width="9.109375" style="30"/>
    <col min="2305" max="2305" width="13.44140625" style="30" customWidth="1"/>
    <col min="2306" max="2306" width="70.44140625" style="30" customWidth="1"/>
    <col min="2307" max="2307" width="16.44140625" style="30" customWidth="1"/>
    <col min="2308" max="2308" width="21.77734375" style="30" customWidth="1"/>
    <col min="2309" max="2309" width="11.5546875" style="30" bestFit="1" customWidth="1"/>
    <col min="2310" max="2311" width="10.109375" style="30" bestFit="1" customWidth="1"/>
    <col min="2312" max="2312" width="16.5546875" style="30" bestFit="1" customWidth="1"/>
    <col min="2313" max="2560" width="9.109375" style="30"/>
    <col min="2561" max="2561" width="13.44140625" style="30" customWidth="1"/>
    <col min="2562" max="2562" width="70.44140625" style="30" customWidth="1"/>
    <col min="2563" max="2563" width="16.44140625" style="30" customWidth="1"/>
    <col min="2564" max="2564" width="21.77734375" style="30" customWidth="1"/>
    <col min="2565" max="2565" width="11.5546875" style="30" bestFit="1" customWidth="1"/>
    <col min="2566" max="2567" width="10.109375" style="30" bestFit="1" customWidth="1"/>
    <col min="2568" max="2568" width="16.5546875" style="30" bestFit="1" customWidth="1"/>
    <col min="2569" max="2816" width="9.109375" style="30"/>
    <col min="2817" max="2817" width="13.44140625" style="30" customWidth="1"/>
    <col min="2818" max="2818" width="70.44140625" style="30" customWidth="1"/>
    <col min="2819" max="2819" width="16.44140625" style="30" customWidth="1"/>
    <col min="2820" max="2820" width="21.77734375" style="30" customWidth="1"/>
    <col min="2821" max="2821" width="11.5546875" style="30" bestFit="1" customWidth="1"/>
    <col min="2822" max="2823" width="10.109375" style="30" bestFit="1" customWidth="1"/>
    <col min="2824" max="2824" width="16.5546875" style="30" bestFit="1" customWidth="1"/>
    <col min="2825" max="3072" width="9.109375" style="30"/>
    <col min="3073" max="3073" width="13.44140625" style="30" customWidth="1"/>
    <col min="3074" max="3074" width="70.44140625" style="30" customWidth="1"/>
    <col min="3075" max="3075" width="16.44140625" style="30" customWidth="1"/>
    <col min="3076" max="3076" width="21.77734375" style="30" customWidth="1"/>
    <col min="3077" max="3077" width="11.5546875" style="30" bestFit="1" customWidth="1"/>
    <col min="3078" max="3079" width="10.109375" style="30" bestFit="1" customWidth="1"/>
    <col min="3080" max="3080" width="16.5546875" style="30" bestFit="1" customWidth="1"/>
    <col min="3081" max="3328" width="9.109375" style="30"/>
    <col min="3329" max="3329" width="13.44140625" style="30" customWidth="1"/>
    <col min="3330" max="3330" width="70.44140625" style="30" customWidth="1"/>
    <col min="3331" max="3331" width="16.44140625" style="30" customWidth="1"/>
    <col min="3332" max="3332" width="21.77734375" style="30" customWidth="1"/>
    <col min="3333" max="3333" width="11.5546875" style="30" bestFit="1" customWidth="1"/>
    <col min="3334" max="3335" width="10.109375" style="30" bestFit="1" customWidth="1"/>
    <col min="3336" max="3336" width="16.5546875" style="30" bestFit="1" customWidth="1"/>
    <col min="3337" max="3584" width="9.109375" style="30"/>
    <col min="3585" max="3585" width="13.44140625" style="30" customWidth="1"/>
    <col min="3586" max="3586" width="70.44140625" style="30" customWidth="1"/>
    <col min="3587" max="3587" width="16.44140625" style="30" customWidth="1"/>
    <col min="3588" max="3588" width="21.77734375" style="30" customWidth="1"/>
    <col min="3589" max="3589" width="11.5546875" style="30" bestFit="1" customWidth="1"/>
    <col min="3590" max="3591" width="10.109375" style="30" bestFit="1" customWidth="1"/>
    <col min="3592" max="3592" width="16.5546875" style="30" bestFit="1" customWidth="1"/>
    <col min="3593" max="3840" width="9.109375" style="30"/>
    <col min="3841" max="3841" width="13.44140625" style="30" customWidth="1"/>
    <col min="3842" max="3842" width="70.44140625" style="30" customWidth="1"/>
    <col min="3843" max="3843" width="16.44140625" style="30" customWidth="1"/>
    <col min="3844" max="3844" width="21.77734375" style="30" customWidth="1"/>
    <col min="3845" max="3845" width="11.5546875" style="30" bestFit="1" customWidth="1"/>
    <col min="3846" max="3847" width="10.109375" style="30" bestFit="1" customWidth="1"/>
    <col min="3848" max="3848" width="16.5546875" style="30" bestFit="1" customWidth="1"/>
    <col min="3849" max="4096" width="9.109375" style="30"/>
    <col min="4097" max="4097" width="13.44140625" style="30" customWidth="1"/>
    <col min="4098" max="4098" width="70.44140625" style="30" customWidth="1"/>
    <col min="4099" max="4099" width="16.44140625" style="30" customWidth="1"/>
    <col min="4100" max="4100" width="21.77734375" style="30" customWidth="1"/>
    <col min="4101" max="4101" width="11.5546875" style="30" bestFit="1" customWidth="1"/>
    <col min="4102" max="4103" width="10.109375" style="30" bestFit="1" customWidth="1"/>
    <col min="4104" max="4104" width="16.5546875" style="30" bestFit="1" customWidth="1"/>
    <col min="4105" max="4352" width="9.109375" style="30"/>
    <col min="4353" max="4353" width="13.44140625" style="30" customWidth="1"/>
    <col min="4354" max="4354" width="70.44140625" style="30" customWidth="1"/>
    <col min="4355" max="4355" width="16.44140625" style="30" customWidth="1"/>
    <col min="4356" max="4356" width="21.77734375" style="30" customWidth="1"/>
    <col min="4357" max="4357" width="11.5546875" style="30" bestFit="1" customWidth="1"/>
    <col min="4358" max="4359" width="10.109375" style="30" bestFit="1" customWidth="1"/>
    <col min="4360" max="4360" width="16.5546875" style="30" bestFit="1" customWidth="1"/>
    <col min="4361" max="4608" width="9.109375" style="30"/>
    <col min="4609" max="4609" width="13.44140625" style="30" customWidth="1"/>
    <col min="4610" max="4610" width="70.44140625" style="30" customWidth="1"/>
    <col min="4611" max="4611" width="16.44140625" style="30" customWidth="1"/>
    <col min="4612" max="4612" width="21.77734375" style="30" customWidth="1"/>
    <col min="4613" max="4613" width="11.5546875" style="30" bestFit="1" customWidth="1"/>
    <col min="4614" max="4615" width="10.109375" style="30" bestFit="1" customWidth="1"/>
    <col min="4616" max="4616" width="16.5546875" style="30" bestFit="1" customWidth="1"/>
    <col min="4617" max="4864" width="9.109375" style="30"/>
    <col min="4865" max="4865" width="13.44140625" style="30" customWidth="1"/>
    <col min="4866" max="4866" width="70.44140625" style="30" customWidth="1"/>
    <col min="4867" max="4867" width="16.44140625" style="30" customWidth="1"/>
    <col min="4868" max="4868" width="21.77734375" style="30" customWidth="1"/>
    <col min="4869" max="4869" width="11.5546875" style="30" bestFit="1" customWidth="1"/>
    <col min="4870" max="4871" width="10.109375" style="30" bestFit="1" customWidth="1"/>
    <col min="4872" max="4872" width="16.5546875" style="30" bestFit="1" customWidth="1"/>
    <col min="4873" max="5120" width="9.109375" style="30"/>
    <col min="5121" max="5121" width="13.44140625" style="30" customWidth="1"/>
    <col min="5122" max="5122" width="70.44140625" style="30" customWidth="1"/>
    <col min="5123" max="5123" width="16.44140625" style="30" customWidth="1"/>
    <col min="5124" max="5124" width="21.77734375" style="30" customWidth="1"/>
    <col min="5125" max="5125" width="11.5546875" style="30" bestFit="1" customWidth="1"/>
    <col min="5126" max="5127" width="10.109375" style="30" bestFit="1" customWidth="1"/>
    <col min="5128" max="5128" width="16.5546875" style="30" bestFit="1" customWidth="1"/>
    <col min="5129" max="5376" width="9.109375" style="30"/>
    <col min="5377" max="5377" width="13.44140625" style="30" customWidth="1"/>
    <col min="5378" max="5378" width="70.44140625" style="30" customWidth="1"/>
    <col min="5379" max="5379" width="16.44140625" style="30" customWidth="1"/>
    <col min="5380" max="5380" width="21.77734375" style="30" customWidth="1"/>
    <col min="5381" max="5381" width="11.5546875" style="30" bestFit="1" customWidth="1"/>
    <col min="5382" max="5383" width="10.109375" style="30" bestFit="1" customWidth="1"/>
    <col min="5384" max="5384" width="16.5546875" style="30" bestFit="1" customWidth="1"/>
    <col min="5385" max="5632" width="9.109375" style="30"/>
    <col min="5633" max="5633" width="13.44140625" style="30" customWidth="1"/>
    <col min="5634" max="5634" width="70.44140625" style="30" customWidth="1"/>
    <col min="5635" max="5635" width="16.44140625" style="30" customWidth="1"/>
    <col min="5636" max="5636" width="21.77734375" style="30" customWidth="1"/>
    <col min="5637" max="5637" width="11.5546875" style="30" bestFit="1" customWidth="1"/>
    <col min="5638" max="5639" width="10.109375" style="30" bestFit="1" customWidth="1"/>
    <col min="5640" max="5640" width="16.5546875" style="30" bestFit="1" customWidth="1"/>
    <col min="5641" max="5888" width="9.109375" style="30"/>
    <col min="5889" max="5889" width="13.44140625" style="30" customWidth="1"/>
    <col min="5890" max="5890" width="70.44140625" style="30" customWidth="1"/>
    <col min="5891" max="5891" width="16.44140625" style="30" customWidth="1"/>
    <col min="5892" max="5892" width="21.77734375" style="30" customWidth="1"/>
    <col min="5893" max="5893" width="11.5546875" style="30" bestFit="1" customWidth="1"/>
    <col min="5894" max="5895" width="10.109375" style="30" bestFit="1" customWidth="1"/>
    <col min="5896" max="5896" width="16.5546875" style="30" bestFit="1" customWidth="1"/>
    <col min="5897" max="6144" width="9.109375" style="30"/>
    <col min="6145" max="6145" width="13.44140625" style="30" customWidth="1"/>
    <col min="6146" max="6146" width="70.44140625" style="30" customWidth="1"/>
    <col min="6147" max="6147" width="16.44140625" style="30" customWidth="1"/>
    <col min="6148" max="6148" width="21.77734375" style="30" customWidth="1"/>
    <col min="6149" max="6149" width="11.5546875" style="30" bestFit="1" customWidth="1"/>
    <col min="6150" max="6151" width="10.109375" style="30" bestFit="1" customWidth="1"/>
    <col min="6152" max="6152" width="16.5546875" style="30" bestFit="1" customWidth="1"/>
    <col min="6153" max="6400" width="9.109375" style="30"/>
    <col min="6401" max="6401" width="13.44140625" style="30" customWidth="1"/>
    <col min="6402" max="6402" width="70.44140625" style="30" customWidth="1"/>
    <col min="6403" max="6403" width="16.44140625" style="30" customWidth="1"/>
    <col min="6404" max="6404" width="21.77734375" style="30" customWidth="1"/>
    <col min="6405" max="6405" width="11.5546875" style="30" bestFit="1" customWidth="1"/>
    <col min="6406" max="6407" width="10.109375" style="30" bestFit="1" customWidth="1"/>
    <col min="6408" max="6408" width="16.5546875" style="30" bestFit="1" customWidth="1"/>
    <col min="6409" max="6656" width="9.109375" style="30"/>
    <col min="6657" max="6657" width="13.44140625" style="30" customWidth="1"/>
    <col min="6658" max="6658" width="70.44140625" style="30" customWidth="1"/>
    <col min="6659" max="6659" width="16.44140625" style="30" customWidth="1"/>
    <col min="6660" max="6660" width="21.77734375" style="30" customWidth="1"/>
    <col min="6661" max="6661" width="11.5546875" style="30" bestFit="1" customWidth="1"/>
    <col min="6662" max="6663" width="10.109375" style="30" bestFit="1" customWidth="1"/>
    <col min="6664" max="6664" width="16.5546875" style="30" bestFit="1" customWidth="1"/>
    <col min="6665" max="6912" width="9.109375" style="30"/>
    <col min="6913" max="6913" width="13.44140625" style="30" customWidth="1"/>
    <col min="6914" max="6914" width="70.44140625" style="30" customWidth="1"/>
    <col min="6915" max="6915" width="16.44140625" style="30" customWidth="1"/>
    <col min="6916" max="6916" width="21.77734375" style="30" customWidth="1"/>
    <col min="6917" max="6917" width="11.5546875" style="30" bestFit="1" customWidth="1"/>
    <col min="6918" max="6919" width="10.109375" style="30" bestFit="1" customWidth="1"/>
    <col min="6920" max="6920" width="16.5546875" style="30" bestFit="1" customWidth="1"/>
    <col min="6921" max="7168" width="9.109375" style="30"/>
    <col min="7169" max="7169" width="13.44140625" style="30" customWidth="1"/>
    <col min="7170" max="7170" width="70.44140625" style="30" customWidth="1"/>
    <col min="7171" max="7171" width="16.44140625" style="30" customWidth="1"/>
    <col min="7172" max="7172" width="21.77734375" style="30" customWidth="1"/>
    <col min="7173" max="7173" width="11.5546875" style="30" bestFit="1" customWidth="1"/>
    <col min="7174" max="7175" width="10.109375" style="30" bestFit="1" customWidth="1"/>
    <col min="7176" max="7176" width="16.5546875" style="30" bestFit="1" customWidth="1"/>
    <col min="7177" max="7424" width="9.109375" style="30"/>
    <col min="7425" max="7425" width="13.44140625" style="30" customWidth="1"/>
    <col min="7426" max="7426" width="70.44140625" style="30" customWidth="1"/>
    <col min="7427" max="7427" width="16.44140625" style="30" customWidth="1"/>
    <col min="7428" max="7428" width="21.77734375" style="30" customWidth="1"/>
    <col min="7429" max="7429" width="11.5546875" style="30" bestFit="1" customWidth="1"/>
    <col min="7430" max="7431" width="10.109375" style="30" bestFit="1" customWidth="1"/>
    <col min="7432" max="7432" width="16.5546875" style="30" bestFit="1" customWidth="1"/>
    <col min="7433" max="7680" width="9.109375" style="30"/>
    <col min="7681" max="7681" width="13.44140625" style="30" customWidth="1"/>
    <col min="7682" max="7682" width="70.44140625" style="30" customWidth="1"/>
    <col min="7683" max="7683" width="16.44140625" style="30" customWidth="1"/>
    <col min="7684" max="7684" width="21.77734375" style="30" customWidth="1"/>
    <col min="7685" max="7685" width="11.5546875" style="30" bestFit="1" customWidth="1"/>
    <col min="7686" max="7687" width="10.109375" style="30" bestFit="1" customWidth="1"/>
    <col min="7688" max="7688" width="16.5546875" style="30" bestFit="1" customWidth="1"/>
    <col min="7689" max="7936" width="9.109375" style="30"/>
    <col min="7937" max="7937" width="13.44140625" style="30" customWidth="1"/>
    <col min="7938" max="7938" width="70.44140625" style="30" customWidth="1"/>
    <col min="7939" max="7939" width="16.44140625" style="30" customWidth="1"/>
    <col min="7940" max="7940" width="21.77734375" style="30" customWidth="1"/>
    <col min="7941" max="7941" width="11.5546875" style="30" bestFit="1" customWidth="1"/>
    <col min="7942" max="7943" width="10.109375" style="30" bestFit="1" customWidth="1"/>
    <col min="7944" max="7944" width="16.5546875" style="30" bestFit="1" customWidth="1"/>
    <col min="7945" max="8192" width="9.109375" style="30"/>
    <col min="8193" max="8193" width="13.44140625" style="30" customWidth="1"/>
    <col min="8194" max="8194" width="70.44140625" style="30" customWidth="1"/>
    <col min="8195" max="8195" width="16.44140625" style="30" customWidth="1"/>
    <col min="8196" max="8196" width="21.77734375" style="30" customWidth="1"/>
    <col min="8197" max="8197" width="11.5546875" style="30" bestFit="1" customWidth="1"/>
    <col min="8198" max="8199" width="10.109375" style="30" bestFit="1" customWidth="1"/>
    <col min="8200" max="8200" width="16.5546875" style="30" bestFit="1" customWidth="1"/>
    <col min="8201" max="8448" width="9.109375" style="30"/>
    <col min="8449" max="8449" width="13.44140625" style="30" customWidth="1"/>
    <col min="8450" max="8450" width="70.44140625" style="30" customWidth="1"/>
    <col min="8451" max="8451" width="16.44140625" style="30" customWidth="1"/>
    <col min="8452" max="8452" width="21.77734375" style="30" customWidth="1"/>
    <col min="8453" max="8453" width="11.5546875" style="30" bestFit="1" customWidth="1"/>
    <col min="8454" max="8455" width="10.109375" style="30" bestFit="1" customWidth="1"/>
    <col min="8456" max="8456" width="16.5546875" style="30" bestFit="1" customWidth="1"/>
    <col min="8457" max="8704" width="9.109375" style="30"/>
    <col min="8705" max="8705" width="13.44140625" style="30" customWidth="1"/>
    <col min="8706" max="8706" width="70.44140625" style="30" customWidth="1"/>
    <col min="8707" max="8707" width="16.44140625" style="30" customWidth="1"/>
    <col min="8708" max="8708" width="21.77734375" style="30" customWidth="1"/>
    <col min="8709" max="8709" width="11.5546875" style="30" bestFit="1" customWidth="1"/>
    <col min="8710" max="8711" width="10.109375" style="30" bestFit="1" customWidth="1"/>
    <col min="8712" max="8712" width="16.5546875" style="30" bestFit="1" customWidth="1"/>
    <col min="8713" max="8960" width="9.109375" style="30"/>
    <col min="8961" max="8961" width="13.44140625" style="30" customWidth="1"/>
    <col min="8962" max="8962" width="70.44140625" style="30" customWidth="1"/>
    <col min="8963" max="8963" width="16.44140625" style="30" customWidth="1"/>
    <col min="8964" max="8964" width="21.77734375" style="30" customWidth="1"/>
    <col min="8965" max="8965" width="11.5546875" style="30" bestFit="1" customWidth="1"/>
    <col min="8966" max="8967" width="10.109375" style="30" bestFit="1" customWidth="1"/>
    <col min="8968" max="8968" width="16.5546875" style="30" bestFit="1" customWidth="1"/>
    <col min="8969" max="9216" width="9.109375" style="30"/>
    <col min="9217" max="9217" width="13.44140625" style="30" customWidth="1"/>
    <col min="9218" max="9218" width="70.44140625" style="30" customWidth="1"/>
    <col min="9219" max="9219" width="16.44140625" style="30" customWidth="1"/>
    <col min="9220" max="9220" width="21.77734375" style="30" customWidth="1"/>
    <col min="9221" max="9221" width="11.5546875" style="30" bestFit="1" customWidth="1"/>
    <col min="9222" max="9223" width="10.109375" style="30" bestFit="1" customWidth="1"/>
    <col min="9224" max="9224" width="16.5546875" style="30" bestFit="1" customWidth="1"/>
    <col min="9225" max="9472" width="9.109375" style="30"/>
    <col min="9473" max="9473" width="13.44140625" style="30" customWidth="1"/>
    <col min="9474" max="9474" width="70.44140625" style="30" customWidth="1"/>
    <col min="9475" max="9475" width="16.44140625" style="30" customWidth="1"/>
    <col min="9476" max="9476" width="21.77734375" style="30" customWidth="1"/>
    <col min="9477" max="9477" width="11.5546875" style="30" bestFit="1" customWidth="1"/>
    <col min="9478" max="9479" width="10.109375" style="30" bestFit="1" customWidth="1"/>
    <col min="9480" max="9480" width="16.5546875" style="30" bestFit="1" customWidth="1"/>
    <col min="9481" max="9728" width="9.109375" style="30"/>
    <col min="9729" max="9729" width="13.44140625" style="30" customWidth="1"/>
    <col min="9730" max="9730" width="70.44140625" style="30" customWidth="1"/>
    <col min="9731" max="9731" width="16.44140625" style="30" customWidth="1"/>
    <col min="9732" max="9732" width="21.77734375" style="30" customWidth="1"/>
    <col min="9733" max="9733" width="11.5546875" style="30" bestFit="1" customWidth="1"/>
    <col min="9734" max="9735" width="10.109375" style="30" bestFit="1" customWidth="1"/>
    <col min="9736" max="9736" width="16.5546875" style="30" bestFit="1" customWidth="1"/>
    <col min="9737" max="9984" width="9.109375" style="30"/>
    <col min="9985" max="9985" width="13.44140625" style="30" customWidth="1"/>
    <col min="9986" max="9986" width="70.44140625" style="30" customWidth="1"/>
    <col min="9987" max="9987" width="16.44140625" style="30" customWidth="1"/>
    <col min="9988" max="9988" width="21.77734375" style="30" customWidth="1"/>
    <col min="9989" max="9989" width="11.5546875" style="30" bestFit="1" customWidth="1"/>
    <col min="9990" max="9991" width="10.109375" style="30" bestFit="1" customWidth="1"/>
    <col min="9992" max="9992" width="16.5546875" style="30" bestFit="1" customWidth="1"/>
    <col min="9993" max="10240" width="9.109375" style="30"/>
    <col min="10241" max="10241" width="13.44140625" style="30" customWidth="1"/>
    <col min="10242" max="10242" width="70.44140625" style="30" customWidth="1"/>
    <col min="10243" max="10243" width="16.44140625" style="30" customWidth="1"/>
    <col min="10244" max="10244" width="21.77734375" style="30" customWidth="1"/>
    <col min="10245" max="10245" width="11.5546875" style="30" bestFit="1" customWidth="1"/>
    <col min="10246" max="10247" width="10.109375" style="30" bestFit="1" customWidth="1"/>
    <col min="10248" max="10248" width="16.5546875" style="30" bestFit="1" customWidth="1"/>
    <col min="10249" max="10496" width="9.109375" style="30"/>
    <col min="10497" max="10497" width="13.44140625" style="30" customWidth="1"/>
    <col min="10498" max="10498" width="70.44140625" style="30" customWidth="1"/>
    <col min="10499" max="10499" width="16.44140625" style="30" customWidth="1"/>
    <col min="10500" max="10500" width="21.77734375" style="30" customWidth="1"/>
    <col min="10501" max="10501" width="11.5546875" style="30" bestFit="1" customWidth="1"/>
    <col min="10502" max="10503" width="10.109375" style="30" bestFit="1" customWidth="1"/>
    <col min="10504" max="10504" width="16.5546875" style="30" bestFit="1" customWidth="1"/>
    <col min="10505" max="10752" width="9.109375" style="30"/>
    <col min="10753" max="10753" width="13.44140625" style="30" customWidth="1"/>
    <col min="10754" max="10754" width="70.44140625" style="30" customWidth="1"/>
    <col min="10755" max="10755" width="16.44140625" style="30" customWidth="1"/>
    <col min="10756" max="10756" width="21.77734375" style="30" customWidth="1"/>
    <col min="10757" max="10757" width="11.5546875" style="30" bestFit="1" customWidth="1"/>
    <col min="10758" max="10759" width="10.109375" style="30" bestFit="1" customWidth="1"/>
    <col min="10760" max="10760" width="16.5546875" style="30" bestFit="1" customWidth="1"/>
    <col min="10761" max="11008" width="9.109375" style="30"/>
    <col min="11009" max="11009" width="13.44140625" style="30" customWidth="1"/>
    <col min="11010" max="11010" width="70.44140625" style="30" customWidth="1"/>
    <col min="11011" max="11011" width="16.44140625" style="30" customWidth="1"/>
    <col min="11012" max="11012" width="21.77734375" style="30" customWidth="1"/>
    <col min="11013" max="11013" width="11.5546875" style="30" bestFit="1" customWidth="1"/>
    <col min="11014" max="11015" width="10.109375" style="30" bestFit="1" customWidth="1"/>
    <col min="11016" max="11016" width="16.5546875" style="30" bestFit="1" customWidth="1"/>
    <col min="11017" max="11264" width="9.109375" style="30"/>
    <col min="11265" max="11265" width="13.44140625" style="30" customWidth="1"/>
    <col min="11266" max="11266" width="70.44140625" style="30" customWidth="1"/>
    <col min="11267" max="11267" width="16.44140625" style="30" customWidth="1"/>
    <col min="11268" max="11268" width="21.77734375" style="30" customWidth="1"/>
    <col min="11269" max="11269" width="11.5546875" style="30" bestFit="1" customWidth="1"/>
    <col min="11270" max="11271" width="10.109375" style="30" bestFit="1" customWidth="1"/>
    <col min="11272" max="11272" width="16.5546875" style="30" bestFit="1" customWidth="1"/>
    <col min="11273" max="11520" width="9.109375" style="30"/>
    <col min="11521" max="11521" width="13.44140625" style="30" customWidth="1"/>
    <col min="11522" max="11522" width="70.44140625" style="30" customWidth="1"/>
    <col min="11523" max="11523" width="16.44140625" style="30" customWidth="1"/>
    <col min="11524" max="11524" width="21.77734375" style="30" customWidth="1"/>
    <col min="11525" max="11525" width="11.5546875" style="30" bestFit="1" customWidth="1"/>
    <col min="11526" max="11527" width="10.109375" style="30" bestFit="1" customWidth="1"/>
    <col min="11528" max="11528" width="16.5546875" style="30" bestFit="1" customWidth="1"/>
    <col min="11529" max="11776" width="9.109375" style="30"/>
    <col min="11777" max="11777" width="13.44140625" style="30" customWidth="1"/>
    <col min="11778" max="11778" width="70.44140625" style="30" customWidth="1"/>
    <col min="11779" max="11779" width="16.44140625" style="30" customWidth="1"/>
    <col min="11780" max="11780" width="21.77734375" style="30" customWidth="1"/>
    <col min="11781" max="11781" width="11.5546875" style="30" bestFit="1" customWidth="1"/>
    <col min="11782" max="11783" width="10.109375" style="30" bestFit="1" customWidth="1"/>
    <col min="11784" max="11784" width="16.5546875" style="30" bestFit="1" customWidth="1"/>
    <col min="11785" max="12032" width="9.109375" style="30"/>
    <col min="12033" max="12033" width="13.44140625" style="30" customWidth="1"/>
    <col min="12034" max="12034" width="70.44140625" style="30" customWidth="1"/>
    <col min="12035" max="12035" width="16.44140625" style="30" customWidth="1"/>
    <col min="12036" max="12036" width="21.77734375" style="30" customWidth="1"/>
    <col min="12037" max="12037" width="11.5546875" style="30" bestFit="1" customWidth="1"/>
    <col min="12038" max="12039" width="10.109375" style="30" bestFit="1" customWidth="1"/>
    <col min="12040" max="12040" width="16.5546875" style="30" bestFit="1" customWidth="1"/>
    <col min="12041" max="12288" width="9.109375" style="30"/>
    <col min="12289" max="12289" width="13.44140625" style="30" customWidth="1"/>
    <col min="12290" max="12290" width="70.44140625" style="30" customWidth="1"/>
    <col min="12291" max="12291" width="16.44140625" style="30" customWidth="1"/>
    <col min="12292" max="12292" width="21.77734375" style="30" customWidth="1"/>
    <col min="12293" max="12293" width="11.5546875" style="30" bestFit="1" customWidth="1"/>
    <col min="12294" max="12295" width="10.109375" style="30" bestFit="1" customWidth="1"/>
    <col min="12296" max="12296" width="16.5546875" style="30" bestFit="1" customWidth="1"/>
    <col min="12297" max="12544" width="9.109375" style="30"/>
    <col min="12545" max="12545" width="13.44140625" style="30" customWidth="1"/>
    <col min="12546" max="12546" width="70.44140625" style="30" customWidth="1"/>
    <col min="12547" max="12547" width="16.44140625" style="30" customWidth="1"/>
    <col min="12548" max="12548" width="21.77734375" style="30" customWidth="1"/>
    <col min="12549" max="12549" width="11.5546875" style="30" bestFit="1" customWidth="1"/>
    <col min="12550" max="12551" width="10.109375" style="30" bestFit="1" customWidth="1"/>
    <col min="12552" max="12552" width="16.5546875" style="30" bestFit="1" customWidth="1"/>
    <col min="12553" max="12800" width="9.109375" style="30"/>
    <col min="12801" max="12801" width="13.44140625" style="30" customWidth="1"/>
    <col min="12802" max="12802" width="70.44140625" style="30" customWidth="1"/>
    <col min="12803" max="12803" width="16.44140625" style="30" customWidth="1"/>
    <col min="12804" max="12804" width="21.77734375" style="30" customWidth="1"/>
    <col min="12805" max="12805" width="11.5546875" style="30" bestFit="1" customWidth="1"/>
    <col min="12806" max="12807" width="10.109375" style="30" bestFit="1" customWidth="1"/>
    <col min="12808" max="12808" width="16.5546875" style="30" bestFit="1" customWidth="1"/>
    <col min="12809" max="13056" width="9.109375" style="30"/>
    <col min="13057" max="13057" width="13.44140625" style="30" customWidth="1"/>
    <col min="13058" max="13058" width="70.44140625" style="30" customWidth="1"/>
    <col min="13059" max="13059" width="16.44140625" style="30" customWidth="1"/>
    <col min="13060" max="13060" width="21.77734375" style="30" customWidth="1"/>
    <col min="13061" max="13061" width="11.5546875" style="30" bestFit="1" customWidth="1"/>
    <col min="13062" max="13063" width="10.109375" style="30" bestFit="1" customWidth="1"/>
    <col min="13064" max="13064" width="16.5546875" style="30" bestFit="1" customWidth="1"/>
    <col min="13065" max="13312" width="9.109375" style="30"/>
    <col min="13313" max="13313" width="13.44140625" style="30" customWidth="1"/>
    <col min="13314" max="13314" width="70.44140625" style="30" customWidth="1"/>
    <col min="13315" max="13315" width="16.44140625" style="30" customWidth="1"/>
    <col min="13316" max="13316" width="21.77734375" style="30" customWidth="1"/>
    <col min="13317" max="13317" width="11.5546875" style="30" bestFit="1" customWidth="1"/>
    <col min="13318" max="13319" width="10.109375" style="30" bestFit="1" customWidth="1"/>
    <col min="13320" max="13320" width="16.5546875" style="30" bestFit="1" customWidth="1"/>
    <col min="13321" max="13568" width="9.109375" style="30"/>
    <col min="13569" max="13569" width="13.44140625" style="30" customWidth="1"/>
    <col min="13570" max="13570" width="70.44140625" style="30" customWidth="1"/>
    <col min="13571" max="13571" width="16.44140625" style="30" customWidth="1"/>
    <col min="13572" max="13572" width="21.77734375" style="30" customWidth="1"/>
    <col min="13573" max="13573" width="11.5546875" style="30" bestFit="1" customWidth="1"/>
    <col min="13574" max="13575" width="10.109375" style="30" bestFit="1" customWidth="1"/>
    <col min="13576" max="13576" width="16.5546875" style="30" bestFit="1" customWidth="1"/>
    <col min="13577" max="13824" width="9.109375" style="30"/>
    <col min="13825" max="13825" width="13.44140625" style="30" customWidth="1"/>
    <col min="13826" max="13826" width="70.44140625" style="30" customWidth="1"/>
    <col min="13827" max="13827" width="16.44140625" style="30" customWidth="1"/>
    <col min="13828" max="13828" width="21.77734375" style="30" customWidth="1"/>
    <col min="13829" max="13829" width="11.5546875" style="30" bestFit="1" customWidth="1"/>
    <col min="13830" max="13831" width="10.109375" style="30" bestFit="1" customWidth="1"/>
    <col min="13832" max="13832" width="16.5546875" style="30" bestFit="1" customWidth="1"/>
    <col min="13833" max="14080" width="9.109375" style="30"/>
    <col min="14081" max="14081" width="13.44140625" style="30" customWidth="1"/>
    <col min="14082" max="14082" width="70.44140625" style="30" customWidth="1"/>
    <col min="14083" max="14083" width="16.44140625" style="30" customWidth="1"/>
    <col min="14084" max="14084" width="21.77734375" style="30" customWidth="1"/>
    <col min="14085" max="14085" width="11.5546875" style="30" bestFit="1" customWidth="1"/>
    <col min="14086" max="14087" width="10.109375" style="30" bestFit="1" customWidth="1"/>
    <col min="14088" max="14088" width="16.5546875" style="30" bestFit="1" customWidth="1"/>
    <col min="14089" max="14336" width="9.109375" style="30"/>
    <col min="14337" max="14337" width="13.44140625" style="30" customWidth="1"/>
    <col min="14338" max="14338" width="70.44140625" style="30" customWidth="1"/>
    <col min="14339" max="14339" width="16.44140625" style="30" customWidth="1"/>
    <col min="14340" max="14340" width="21.77734375" style="30" customWidth="1"/>
    <col min="14341" max="14341" width="11.5546875" style="30" bestFit="1" customWidth="1"/>
    <col min="14342" max="14343" width="10.109375" style="30" bestFit="1" customWidth="1"/>
    <col min="14344" max="14344" width="16.5546875" style="30" bestFit="1" customWidth="1"/>
    <col min="14345" max="14592" width="9.109375" style="30"/>
    <col min="14593" max="14593" width="13.44140625" style="30" customWidth="1"/>
    <col min="14594" max="14594" width="70.44140625" style="30" customWidth="1"/>
    <col min="14595" max="14595" width="16.44140625" style="30" customWidth="1"/>
    <col min="14596" max="14596" width="21.77734375" style="30" customWidth="1"/>
    <col min="14597" max="14597" width="11.5546875" style="30" bestFit="1" customWidth="1"/>
    <col min="14598" max="14599" width="10.109375" style="30" bestFit="1" customWidth="1"/>
    <col min="14600" max="14600" width="16.5546875" style="30" bestFit="1" customWidth="1"/>
    <col min="14601" max="14848" width="9.109375" style="30"/>
    <col min="14849" max="14849" width="13.44140625" style="30" customWidth="1"/>
    <col min="14850" max="14850" width="70.44140625" style="30" customWidth="1"/>
    <col min="14851" max="14851" width="16.44140625" style="30" customWidth="1"/>
    <col min="14852" max="14852" width="21.77734375" style="30" customWidth="1"/>
    <col min="14853" max="14853" width="11.5546875" style="30" bestFit="1" customWidth="1"/>
    <col min="14854" max="14855" width="10.109375" style="30" bestFit="1" customWidth="1"/>
    <col min="14856" max="14856" width="16.5546875" style="30" bestFit="1" customWidth="1"/>
    <col min="14857" max="15104" width="9.109375" style="30"/>
    <col min="15105" max="15105" width="13.44140625" style="30" customWidth="1"/>
    <col min="15106" max="15106" width="70.44140625" style="30" customWidth="1"/>
    <col min="15107" max="15107" width="16.44140625" style="30" customWidth="1"/>
    <col min="15108" max="15108" width="21.77734375" style="30" customWidth="1"/>
    <col min="15109" max="15109" width="11.5546875" style="30" bestFit="1" customWidth="1"/>
    <col min="15110" max="15111" width="10.109375" style="30" bestFit="1" customWidth="1"/>
    <col min="15112" max="15112" width="16.5546875" style="30" bestFit="1" customWidth="1"/>
    <col min="15113" max="15360" width="9.109375" style="30"/>
    <col min="15361" max="15361" width="13.44140625" style="30" customWidth="1"/>
    <col min="15362" max="15362" width="70.44140625" style="30" customWidth="1"/>
    <col min="15363" max="15363" width="16.44140625" style="30" customWidth="1"/>
    <col min="15364" max="15364" width="21.77734375" style="30" customWidth="1"/>
    <col min="15365" max="15365" width="11.5546875" style="30" bestFit="1" customWidth="1"/>
    <col min="15366" max="15367" width="10.109375" style="30" bestFit="1" customWidth="1"/>
    <col min="15368" max="15368" width="16.5546875" style="30" bestFit="1" customWidth="1"/>
    <col min="15369" max="15616" width="9.109375" style="30"/>
    <col min="15617" max="15617" width="13.44140625" style="30" customWidth="1"/>
    <col min="15618" max="15618" width="70.44140625" style="30" customWidth="1"/>
    <col min="15619" max="15619" width="16.44140625" style="30" customWidth="1"/>
    <col min="15620" max="15620" width="21.77734375" style="30" customWidth="1"/>
    <col min="15621" max="15621" width="11.5546875" style="30" bestFit="1" customWidth="1"/>
    <col min="15622" max="15623" width="10.109375" style="30" bestFit="1" customWidth="1"/>
    <col min="15624" max="15624" width="16.5546875" style="30" bestFit="1" customWidth="1"/>
    <col min="15625" max="15872" width="9.109375" style="30"/>
    <col min="15873" max="15873" width="13.44140625" style="30" customWidth="1"/>
    <col min="15874" max="15874" width="70.44140625" style="30" customWidth="1"/>
    <col min="15875" max="15875" width="16.44140625" style="30" customWidth="1"/>
    <col min="15876" max="15876" width="21.77734375" style="30" customWidth="1"/>
    <col min="15877" max="15877" width="11.5546875" style="30" bestFit="1" customWidth="1"/>
    <col min="15878" max="15879" width="10.109375" style="30" bestFit="1" customWidth="1"/>
    <col min="15880" max="15880" width="16.5546875" style="30" bestFit="1" customWidth="1"/>
    <col min="15881" max="16128" width="9.109375" style="30"/>
    <col min="16129" max="16129" width="13.44140625" style="30" customWidth="1"/>
    <col min="16130" max="16130" width="70.44140625" style="30" customWidth="1"/>
    <col min="16131" max="16131" width="16.44140625" style="30" customWidth="1"/>
    <col min="16132" max="16132" width="21.77734375" style="30" customWidth="1"/>
    <col min="16133" max="16133" width="11.5546875" style="30" bestFit="1" customWidth="1"/>
    <col min="16134" max="16135" width="10.109375" style="30" bestFit="1" customWidth="1"/>
    <col min="16136" max="16136" width="16.5546875" style="30" bestFit="1" customWidth="1"/>
    <col min="16137" max="16384" width="9.109375" style="30"/>
  </cols>
  <sheetData>
    <row r="1" spans="1:4" ht="19.2" x14ac:dyDescent="0.45">
      <c r="A1" s="56" t="s">
        <v>0</v>
      </c>
      <c r="B1" s="56"/>
      <c r="C1" s="56"/>
    </row>
    <row r="2" spans="1:4" ht="19.8" thickBot="1" x14ac:dyDescent="0.5">
      <c r="A2" s="57" t="s">
        <v>289</v>
      </c>
      <c r="B2" s="57"/>
      <c r="C2" s="57"/>
    </row>
    <row r="3" spans="1:4" s="34" customFormat="1" ht="36" x14ac:dyDescent="0.3">
      <c r="A3" s="20" t="s">
        <v>90</v>
      </c>
      <c r="B3" s="32" t="s">
        <v>91</v>
      </c>
      <c r="C3" s="21" t="s">
        <v>312</v>
      </c>
      <c r="D3" s="33"/>
    </row>
    <row r="4" spans="1:4" x14ac:dyDescent="0.4">
      <c r="A4" s="35" t="s">
        <v>92</v>
      </c>
      <c r="B4" s="23" t="s">
        <v>93</v>
      </c>
      <c r="C4" s="36"/>
    </row>
    <row r="5" spans="1:4" x14ac:dyDescent="0.4">
      <c r="A5" s="27"/>
      <c r="B5" s="22" t="s">
        <v>94</v>
      </c>
      <c r="C5" s="36">
        <v>5500</v>
      </c>
    </row>
    <row r="6" spans="1:4" x14ac:dyDescent="0.4">
      <c r="A6" s="27"/>
      <c r="B6" s="22" t="s">
        <v>95</v>
      </c>
      <c r="C6" s="36">
        <v>12000</v>
      </c>
    </row>
    <row r="7" spans="1:4" x14ac:dyDescent="0.4">
      <c r="A7" s="27"/>
      <c r="B7" s="22" t="s">
        <v>96</v>
      </c>
      <c r="C7" s="36">
        <v>3000</v>
      </c>
    </row>
    <row r="8" spans="1:4" x14ac:dyDescent="0.4">
      <c r="A8" s="27"/>
      <c r="B8" s="22" t="s">
        <v>97</v>
      </c>
      <c r="C8" s="36">
        <v>9400</v>
      </c>
    </row>
    <row r="9" spans="1:4" x14ac:dyDescent="0.4">
      <c r="A9" s="27"/>
      <c r="B9" s="22" t="s">
        <v>98</v>
      </c>
      <c r="C9" s="36">
        <v>5000</v>
      </c>
    </row>
    <row r="10" spans="1:4" x14ac:dyDescent="0.4">
      <c r="A10" s="27"/>
      <c r="B10" s="22" t="s">
        <v>99</v>
      </c>
      <c r="C10" s="36">
        <v>10000</v>
      </c>
    </row>
    <row r="11" spans="1:4" x14ac:dyDescent="0.4">
      <c r="A11" s="27"/>
      <c r="B11" s="22" t="s">
        <v>100</v>
      </c>
      <c r="C11" s="36">
        <v>5000</v>
      </c>
    </row>
    <row r="12" spans="1:4" x14ac:dyDescent="0.4">
      <c r="A12" s="27"/>
      <c r="B12" s="22" t="s">
        <v>101</v>
      </c>
      <c r="C12" s="36">
        <v>2000</v>
      </c>
    </row>
    <row r="13" spans="1:4" x14ac:dyDescent="0.4">
      <c r="A13" s="37"/>
      <c r="B13" s="22" t="s">
        <v>102</v>
      </c>
      <c r="C13" s="36">
        <v>50000</v>
      </c>
    </row>
    <row r="14" spans="1:4" x14ac:dyDescent="0.4">
      <c r="A14" s="27"/>
      <c r="B14" s="22" t="s">
        <v>103</v>
      </c>
      <c r="C14" s="36">
        <v>20000</v>
      </c>
    </row>
    <row r="15" spans="1:4" x14ac:dyDescent="0.4">
      <c r="A15" s="27"/>
      <c r="B15" s="22" t="s">
        <v>104</v>
      </c>
      <c r="C15" s="36">
        <v>8000</v>
      </c>
    </row>
    <row r="16" spans="1:4" x14ac:dyDescent="0.4">
      <c r="A16" s="27"/>
      <c r="B16" s="22" t="s">
        <v>105</v>
      </c>
      <c r="C16" s="36">
        <v>5000</v>
      </c>
    </row>
    <row r="17" spans="1:6" x14ac:dyDescent="0.4">
      <c r="A17" s="37"/>
      <c r="B17" s="22" t="s">
        <v>106</v>
      </c>
      <c r="C17" s="36">
        <v>6000</v>
      </c>
    </row>
    <row r="18" spans="1:6" x14ac:dyDescent="0.4">
      <c r="A18" s="27"/>
      <c r="B18" s="22" t="s">
        <v>107</v>
      </c>
      <c r="C18" s="36">
        <v>30000</v>
      </c>
    </row>
    <row r="19" spans="1:6" x14ac:dyDescent="0.4">
      <c r="A19" s="27"/>
      <c r="B19" s="22" t="s">
        <v>108</v>
      </c>
      <c r="C19" s="36">
        <v>8000</v>
      </c>
    </row>
    <row r="20" spans="1:6" x14ac:dyDescent="0.4">
      <c r="A20" s="27"/>
      <c r="B20" s="24" t="s">
        <v>109</v>
      </c>
      <c r="C20" s="36">
        <v>6000</v>
      </c>
    </row>
    <row r="21" spans="1:6" x14ac:dyDescent="0.4">
      <c r="A21" s="27"/>
      <c r="B21" s="22" t="s">
        <v>110</v>
      </c>
      <c r="C21" s="36">
        <v>8000</v>
      </c>
    </row>
    <row r="22" spans="1:6" x14ac:dyDescent="0.4">
      <c r="A22" s="27"/>
      <c r="B22" s="22" t="s">
        <v>111</v>
      </c>
      <c r="C22" s="36">
        <v>7000</v>
      </c>
    </row>
    <row r="23" spans="1:6" x14ac:dyDescent="0.4">
      <c r="A23" s="27"/>
      <c r="B23" s="22" t="s">
        <v>112</v>
      </c>
      <c r="C23" s="36">
        <v>8000</v>
      </c>
    </row>
    <row r="24" spans="1:6" x14ac:dyDescent="0.4">
      <c r="A24" s="27"/>
      <c r="B24" s="22" t="s">
        <v>113</v>
      </c>
      <c r="C24" s="36">
        <v>12000</v>
      </c>
    </row>
    <row r="25" spans="1:6" x14ac:dyDescent="0.4">
      <c r="A25" s="27"/>
      <c r="B25" s="22" t="s">
        <v>114</v>
      </c>
      <c r="C25" s="36">
        <v>8000</v>
      </c>
    </row>
    <row r="26" spans="1:6" ht="33.6" x14ac:dyDescent="0.4">
      <c r="A26" s="27"/>
      <c r="B26" s="22" t="s">
        <v>115</v>
      </c>
      <c r="C26" s="36">
        <v>20000</v>
      </c>
    </row>
    <row r="27" spans="1:6" x14ac:dyDescent="0.4">
      <c r="A27" s="37"/>
      <c r="B27" s="22" t="s">
        <v>116</v>
      </c>
      <c r="C27" s="36">
        <v>30600</v>
      </c>
      <c r="E27" s="31"/>
      <c r="F27" s="31"/>
    </row>
    <row r="28" spans="1:6" x14ac:dyDescent="0.4">
      <c r="A28" s="37"/>
      <c r="B28" s="22"/>
      <c r="C28" s="36"/>
    </row>
    <row r="29" spans="1:6" x14ac:dyDescent="0.4">
      <c r="A29" s="37"/>
      <c r="B29" s="23" t="s">
        <v>117</v>
      </c>
      <c r="C29" s="36"/>
    </row>
    <row r="30" spans="1:6" x14ac:dyDescent="0.4">
      <c r="A30" s="27"/>
      <c r="B30" s="24" t="s">
        <v>118</v>
      </c>
      <c r="C30" s="36">
        <v>57924</v>
      </c>
    </row>
    <row r="31" spans="1:6" x14ac:dyDescent="0.4">
      <c r="A31" s="27"/>
      <c r="B31" s="24" t="s">
        <v>119</v>
      </c>
      <c r="C31" s="36">
        <v>20000</v>
      </c>
    </row>
    <row r="32" spans="1:6" x14ac:dyDescent="0.4">
      <c r="A32" s="27"/>
      <c r="B32" s="24" t="s">
        <v>120</v>
      </c>
      <c r="C32" s="36">
        <v>3000</v>
      </c>
    </row>
    <row r="33" spans="1:6" x14ac:dyDescent="0.4">
      <c r="A33" s="27"/>
      <c r="B33" s="24" t="s">
        <v>121</v>
      </c>
      <c r="C33" s="36">
        <v>4000</v>
      </c>
      <c r="F33" s="31"/>
    </row>
    <row r="34" spans="1:6" x14ac:dyDescent="0.4">
      <c r="A34" s="27"/>
      <c r="B34" s="24" t="s">
        <v>122</v>
      </c>
      <c r="C34" s="36">
        <v>7076</v>
      </c>
    </row>
    <row r="35" spans="1:6" x14ac:dyDescent="0.4">
      <c r="A35" s="27"/>
      <c r="B35" s="22" t="s">
        <v>123</v>
      </c>
      <c r="C35" s="36">
        <v>1200</v>
      </c>
    </row>
    <row r="36" spans="1:6" x14ac:dyDescent="0.4">
      <c r="A36" s="27"/>
      <c r="B36" s="22" t="s">
        <v>124</v>
      </c>
      <c r="C36" s="36">
        <v>40000</v>
      </c>
    </row>
    <row r="37" spans="1:6" x14ac:dyDescent="0.4">
      <c r="A37" s="27"/>
      <c r="B37" s="22" t="s">
        <v>125</v>
      </c>
      <c r="C37" s="36">
        <v>2000</v>
      </c>
    </row>
    <row r="38" spans="1:6" x14ac:dyDescent="0.4">
      <c r="A38" s="27"/>
      <c r="B38" s="22" t="s">
        <v>126</v>
      </c>
      <c r="C38" s="36">
        <v>1000</v>
      </c>
    </row>
    <row r="39" spans="1:6" x14ac:dyDescent="0.4">
      <c r="A39" s="27"/>
      <c r="B39" s="22" t="s">
        <v>127</v>
      </c>
      <c r="C39" s="36">
        <v>4000</v>
      </c>
    </row>
    <row r="40" spans="1:6" x14ac:dyDescent="0.4">
      <c r="A40" s="27"/>
      <c r="B40" s="23" t="s">
        <v>128</v>
      </c>
      <c r="C40" s="36"/>
    </row>
    <row r="41" spans="1:6" x14ac:dyDescent="0.4">
      <c r="A41" s="27"/>
      <c r="B41" s="22" t="s">
        <v>129</v>
      </c>
      <c r="C41" s="36">
        <v>6000</v>
      </c>
    </row>
    <row r="42" spans="1:6" x14ac:dyDescent="0.4">
      <c r="A42" s="27"/>
      <c r="B42" s="22" t="s">
        <v>130</v>
      </c>
      <c r="C42" s="36">
        <v>10000</v>
      </c>
    </row>
    <row r="43" spans="1:6" x14ac:dyDescent="0.4">
      <c r="A43" s="27"/>
      <c r="B43" s="24" t="s">
        <v>131</v>
      </c>
      <c r="C43" s="36">
        <v>50000</v>
      </c>
    </row>
    <row r="44" spans="1:6" x14ac:dyDescent="0.4">
      <c r="A44" s="27"/>
      <c r="B44" s="23" t="s">
        <v>132</v>
      </c>
      <c r="C44" s="36"/>
    </row>
    <row r="45" spans="1:6" x14ac:dyDescent="0.4">
      <c r="A45" s="27"/>
      <c r="B45" s="22" t="s">
        <v>133</v>
      </c>
      <c r="C45" s="36">
        <v>4000</v>
      </c>
    </row>
    <row r="46" spans="1:6" x14ac:dyDescent="0.4">
      <c r="A46" s="27"/>
      <c r="B46" s="22"/>
      <c r="C46" s="36"/>
    </row>
    <row r="47" spans="1:6" x14ac:dyDescent="0.4">
      <c r="A47" s="27"/>
      <c r="B47" s="23" t="s">
        <v>134</v>
      </c>
      <c r="C47" s="36"/>
    </row>
    <row r="48" spans="1:6" x14ac:dyDescent="0.4">
      <c r="A48" s="27"/>
      <c r="B48" s="22" t="s">
        <v>135</v>
      </c>
      <c r="C48" s="36">
        <v>13000</v>
      </c>
    </row>
    <row r="49" spans="1:5" x14ac:dyDescent="0.4">
      <c r="A49" s="27"/>
      <c r="B49" s="22" t="s">
        <v>136</v>
      </c>
      <c r="C49" s="36">
        <v>62000</v>
      </c>
    </row>
    <row r="50" spans="1:5" x14ac:dyDescent="0.4">
      <c r="A50" s="27"/>
      <c r="B50" s="23"/>
      <c r="C50" s="36"/>
    </row>
    <row r="51" spans="1:5" x14ac:dyDescent="0.4">
      <c r="A51" s="27"/>
      <c r="B51" s="23" t="s">
        <v>137</v>
      </c>
      <c r="C51" s="36"/>
    </row>
    <row r="52" spans="1:5" x14ac:dyDescent="0.4">
      <c r="A52" s="27"/>
      <c r="B52" s="22" t="s">
        <v>138</v>
      </c>
      <c r="C52" s="36">
        <v>5000</v>
      </c>
    </row>
    <row r="53" spans="1:5" x14ac:dyDescent="0.4">
      <c r="A53" s="27"/>
      <c r="B53" s="23"/>
      <c r="C53" s="36"/>
    </row>
    <row r="54" spans="1:5" x14ac:dyDescent="0.4">
      <c r="A54" s="27"/>
      <c r="B54" s="23" t="s">
        <v>139</v>
      </c>
      <c r="C54" s="36"/>
    </row>
    <row r="55" spans="1:5" x14ac:dyDescent="0.4">
      <c r="A55" s="27"/>
      <c r="B55" s="22" t="s">
        <v>140</v>
      </c>
      <c r="C55" s="36">
        <v>5000</v>
      </c>
    </row>
    <row r="56" spans="1:5" x14ac:dyDescent="0.4">
      <c r="A56" s="27"/>
      <c r="B56" s="23"/>
      <c r="C56" s="36"/>
    </row>
    <row r="57" spans="1:5" x14ac:dyDescent="0.4">
      <c r="A57" s="27"/>
      <c r="B57" s="23" t="s">
        <v>141</v>
      </c>
      <c r="C57" s="36"/>
    </row>
    <row r="58" spans="1:5" x14ac:dyDescent="0.4">
      <c r="A58" s="37"/>
      <c r="B58" s="22" t="s">
        <v>142</v>
      </c>
      <c r="C58" s="36">
        <v>5000</v>
      </c>
    </row>
    <row r="59" spans="1:5" x14ac:dyDescent="0.4">
      <c r="A59" s="27"/>
      <c r="B59" s="22"/>
      <c r="C59" s="36"/>
    </row>
    <row r="60" spans="1:5" x14ac:dyDescent="0.4">
      <c r="A60" s="27"/>
      <c r="B60" s="23" t="s">
        <v>143</v>
      </c>
      <c r="C60" s="36"/>
    </row>
    <row r="61" spans="1:5" x14ac:dyDescent="0.4">
      <c r="A61" s="37"/>
      <c r="B61" s="22" t="s">
        <v>144</v>
      </c>
      <c r="C61" s="36">
        <v>5000</v>
      </c>
    </row>
    <row r="62" spans="1:5" x14ac:dyDescent="0.4">
      <c r="A62" s="27"/>
      <c r="B62" s="22" t="s">
        <v>145</v>
      </c>
      <c r="C62" s="36">
        <v>90000</v>
      </c>
    </row>
    <row r="63" spans="1:5" x14ac:dyDescent="0.4">
      <c r="A63" s="27"/>
      <c r="B63" s="22" t="s">
        <v>146</v>
      </c>
      <c r="C63" s="36">
        <v>19219.5</v>
      </c>
      <c r="E63" s="31"/>
    </row>
    <row r="64" spans="1:5" x14ac:dyDescent="0.4">
      <c r="A64" s="27"/>
      <c r="B64" s="22"/>
      <c r="C64" s="36"/>
    </row>
    <row r="65" spans="1:7" x14ac:dyDescent="0.4">
      <c r="A65" s="27"/>
      <c r="B65" s="23" t="s">
        <v>147</v>
      </c>
      <c r="C65" s="36"/>
    </row>
    <row r="66" spans="1:7" x14ac:dyDescent="0.4">
      <c r="A66" s="27"/>
      <c r="B66" s="22" t="s">
        <v>148</v>
      </c>
      <c r="C66" s="36">
        <v>5000</v>
      </c>
    </row>
    <row r="67" spans="1:7" x14ac:dyDescent="0.4">
      <c r="A67" s="27"/>
      <c r="B67" s="22"/>
      <c r="C67" s="36"/>
    </row>
    <row r="68" spans="1:7" x14ac:dyDescent="0.4">
      <c r="A68" s="27"/>
      <c r="B68" s="23" t="s">
        <v>149</v>
      </c>
      <c r="C68" s="36"/>
    </row>
    <row r="69" spans="1:7" ht="21.6" customHeight="1" x14ac:dyDescent="0.4">
      <c r="A69" s="27"/>
      <c r="B69" s="22" t="s">
        <v>150</v>
      </c>
      <c r="C69" s="36">
        <v>5000</v>
      </c>
      <c r="E69" s="31"/>
    </row>
    <row r="70" spans="1:7" x14ac:dyDescent="0.4">
      <c r="A70" s="27"/>
      <c r="B70" s="23" t="s">
        <v>151</v>
      </c>
      <c r="C70" s="38">
        <f>SUM(C5:C69)</f>
        <v>702919.5</v>
      </c>
      <c r="E70" s="31" t="e">
        <f>C70-#REF!</f>
        <v>#REF!</v>
      </c>
      <c r="F70" s="31"/>
    </row>
    <row r="71" spans="1:7" x14ac:dyDescent="0.4">
      <c r="A71" s="27"/>
      <c r="B71" s="23"/>
      <c r="C71" s="36"/>
      <c r="G71" s="29"/>
    </row>
    <row r="72" spans="1:7" x14ac:dyDescent="0.4">
      <c r="A72" s="35" t="s">
        <v>152</v>
      </c>
      <c r="B72" s="39" t="s">
        <v>153</v>
      </c>
      <c r="C72" s="36"/>
    </row>
    <row r="73" spans="1:7" x14ac:dyDescent="0.4">
      <c r="A73" s="27"/>
      <c r="B73" s="40" t="s">
        <v>154</v>
      </c>
      <c r="C73" s="36">
        <v>100000</v>
      </c>
    </row>
    <row r="74" spans="1:7" x14ac:dyDescent="0.4">
      <c r="A74" s="27"/>
      <c r="B74" s="22" t="s">
        <v>155</v>
      </c>
      <c r="C74" s="36">
        <v>21000</v>
      </c>
    </row>
    <row r="75" spans="1:7" x14ac:dyDescent="0.4">
      <c r="A75" s="27"/>
      <c r="B75" s="22" t="s">
        <v>156</v>
      </c>
      <c r="C75" s="36">
        <v>32000</v>
      </c>
    </row>
    <row r="76" spans="1:7" x14ac:dyDescent="0.4">
      <c r="A76" s="27"/>
      <c r="B76" s="23" t="s">
        <v>157</v>
      </c>
      <c r="C76" s="36"/>
    </row>
    <row r="77" spans="1:7" x14ac:dyDescent="0.4">
      <c r="A77" s="27"/>
      <c r="B77" s="22" t="s">
        <v>158</v>
      </c>
      <c r="C77" s="36">
        <v>100000</v>
      </c>
    </row>
    <row r="78" spans="1:7" x14ac:dyDescent="0.4">
      <c r="A78" s="27"/>
      <c r="B78" s="22" t="s">
        <v>159</v>
      </c>
      <c r="C78" s="36">
        <v>70000</v>
      </c>
    </row>
    <row r="79" spans="1:7" x14ac:dyDescent="0.4">
      <c r="A79" s="27"/>
      <c r="B79" s="23" t="s">
        <v>137</v>
      </c>
      <c r="C79" s="36"/>
    </row>
    <row r="80" spans="1:7" x14ac:dyDescent="0.4">
      <c r="A80" s="27"/>
      <c r="B80" s="22" t="s">
        <v>160</v>
      </c>
      <c r="C80" s="36">
        <v>300000</v>
      </c>
    </row>
    <row r="81" spans="1:3" x14ac:dyDescent="0.4">
      <c r="A81" s="35"/>
      <c r="B81" s="23" t="s">
        <v>161</v>
      </c>
      <c r="C81" s="41">
        <f>SUM(C73:C80)</f>
        <v>623000</v>
      </c>
    </row>
    <row r="82" spans="1:3" x14ac:dyDescent="0.4">
      <c r="A82" s="27"/>
      <c r="B82" s="22"/>
      <c r="C82" s="36"/>
    </row>
    <row r="83" spans="1:3" x14ac:dyDescent="0.4">
      <c r="A83" s="35" t="s">
        <v>162</v>
      </c>
      <c r="B83" s="23" t="s">
        <v>163</v>
      </c>
      <c r="C83" s="36"/>
    </row>
    <row r="84" spans="1:3" x14ac:dyDescent="0.4">
      <c r="A84" s="27"/>
      <c r="B84" s="22" t="s">
        <v>164</v>
      </c>
      <c r="C84" s="36">
        <v>50000</v>
      </c>
    </row>
    <row r="85" spans="1:3" x14ac:dyDescent="0.4">
      <c r="A85" s="27"/>
      <c r="B85" s="22" t="s">
        <v>165</v>
      </c>
      <c r="C85" s="36">
        <v>50000</v>
      </c>
    </row>
    <row r="86" spans="1:3" ht="33.6" x14ac:dyDescent="0.4">
      <c r="A86" s="27"/>
      <c r="B86" s="22" t="s">
        <v>166</v>
      </c>
      <c r="C86" s="36">
        <v>30000</v>
      </c>
    </row>
    <row r="87" spans="1:3" x14ac:dyDescent="0.4">
      <c r="A87" s="27"/>
      <c r="B87" s="22" t="s">
        <v>167</v>
      </c>
      <c r="C87" s="36">
        <v>40000</v>
      </c>
    </row>
    <row r="88" spans="1:3" x14ac:dyDescent="0.4">
      <c r="A88" s="27"/>
      <c r="B88" s="22" t="s">
        <v>168</v>
      </c>
      <c r="C88" s="36">
        <v>20000</v>
      </c>
    </row>
    <row r="89" spans="1:3" x14ac:dyDescent="0.4">
      <c r="A89" s="27"/>
      <c r="B89" s="22" t="s">
        <v>293</v>
      </c>
      <c r="C89" s="36">
        <v>20000</v>
      </c>
    </row>
    <row r="90" spans="1:3" x14ac:dyDescent="0.4">
      <c r="A90" s="27"/>
      <c r="B90" s="22" t="s">
        <v>294</v>
      </c>
      <c r="C90" s="36">
        <v>20000</v>
      </c>
    </row>
    <row r="91" spans="1:3" ht="33.6" x14ac:dyDescent="0.4">
      <c r="A91" s="27"/>
      <c r="B91" s="22" t="s">
        <v>169</v>
      </c>
      <c r="C91" s="36">
        <v>20000</v>
      </c>
    </row>
    <row r="92" spans="1:3" x14ac:dyDescent="0.4">
      <c r="A92" s="27"/>
      <c r="B92" s="22" t="s">
        <v>170</v>
      </c>
      <c r="C92" s="36">
        <v>40000</v>
      </c>
    </row>
    <row r="93" spans="1:3" x14ac:dyDescent="0.4">
      <c r="A93" s="27"/>
      <c r="B93" s="22" t="s">
        <v>106</v>
      </c>
      <c r="C93" s="36">
        <v>10000</v>
      </c>
    </row>
    <row r="94" spans="1:3" x14ac:dyDescent="0.4">
      <c r="A94" s="27"/>
      <c r="B94" s="22" t="s">
        <v>171</v>
      </c>
      <c r="C94" s="36">
        <v>40000</v>
      </c>
    </row>
    <row r="95" spans="1:3" ht="33.6" x14ac:dyDescent="0.4">
      <c r="A95" s="27"/>
      <c r="B95" s="22" t="s">
        <v>172</v>
      </c>
      <c r="C95" s="36">
        <v>21000</v>
      </c>
    </row>
    <row r="96" spans="1:3" x14ac:dyDescent="0.4">
      <c r="A96" s="27"/>
      <c r="B96" s="22" t="s">
        <v>173</v>
      </c>
      <c r="C96" s="36">
        <v>10000</v>
      </c>
    </row>
    <row r="97" spans="1:5" ht="33.6" x14ac:dyDescent="0.4">
      <c r="A97" s="27"/>
      <c r="B97" s="22" t="s">
        <v>174</v>
      </c>
      <c r="C97" s="36">
        <v>88000</v>
      </c>
    </row>
    <row r="98" spans="1:5" x14ac:dyDescent="0.4">
      <c r="A98" s="27"/>
      <c r="B98" s="22" t="s">
        <v>175</v>
      </c>
      <c r="C98" s="36">
        <v>10000</v>
      </c>
    </row>
    <row r="99" spans="1:5" ht="33.6" x14ac:dyDescent="0.4">
      <c r="A99" s="27"/>
      <c r="B99" s="22" t="s">
        <v>176</v>
      </c>
      <c r="C99" s="36">
        <v>10000</v>
      </c>
    </row>
    <row r="100" spans="1:5" x14ac:dyDescent="0.4">
      <c r="A100" s="27"/>
      <c r="B100" s="22" t="s">
        <v>177</v>
      </c>
      <c r="C100" s="36">
        <v>25000</v>
      </c>
    </row>
    <row r="101" spans="1:5" x14ac:dyDescent="0.4">
      <c r="A101" s="27"/>
      <c r="B101" s="22" t="s">
        <v>178</v>
      </c>
      <c r="C101" s="36">
        <v>20000</v>
      </c>
    </row>
    <row r="102" spans="1:5" x14ac:dyDescent="0.4">
      <c r="A102" s="27"/>
      <c r="B102" s="22" t="s">
        <v>179</v>
      </c>
      <c r="C102" s="36">
        <v>30000</v>
      </c>
    </row>
    <row r="103" spans="1:5" x14ac:dyDescent="0.4">
      <c r="A103" s="27"/>
      <c r="B103" s="40" t="s">
        <v>180</v>
      </c>
      <c r="C103" s="36">
        <v>25000</v>
      </c>
    </row>
    <row r="104" spans="1:5" x14ac:dyDescent="0.4">
      <c r="A104" s="27"/>
      <c r="B104" s="22" t="s">
        <v>181</v>
      </c>
      <c r="C104" s="36">
        <v>15000</v>
      </c>
    </row>
    <row r="105" spans="1:5" ht="33.6" x14ac:dyDescent="0.4">
      <c r="A105" s="27"/>
      <c r="B105" s="22" t="s">
        <v>182</v>
      </c>
      <c r="C105" s="36">
        <v>10000</v>
      </c>
    </row>
    <row r="106" spans="1:5" x14ac:dyDescent="0.4">
      <c r="A106" s="27"/>
      <c r="B106" s="22" t="s">
        <v>183</v>
      </c>
      <c r="C106" s="36">
        <v>30000</v>
      </c>
    </row>
    <row r="107" spans="1:5" x14ac:dyDescent="0.4">
      <c r="A107" s="27"/>
      <c r="B107" s="22" t="s">
        <v>309</v>
      </c>
      <c r="C107" s="36">
        <v>10000</v>
      </c>
    </row>
    <row r="108" spans="1:5" x14ac:dyDescent="0.4">
      <c r="A108" s="27"/>
      <c r="B108" s="40" t="s">
        <v>184</v>
      </c>
      <c r="C108" s="36">
        <f>140000+3831.27</f>
        <v>143831.26999999999</v>
      </c>
      <c r="E108" s="31"/>
    </row>
    <row r="109" spans="1:5" x14ac:dyDescent="0.4">
      <c r="A109" s="27"/>
      <c r="B109" s="23" t="s">
        <v>185</v>
      </c>
      <c r="C109" s="36"/>
    </row>
    <row r="110" spans="1:5" x14ac:dyDescent="0.4">
      <c r="A110" s="27"/>
      <c r="B110" s="22" t="s">
        <v>186</v>
      </c>
      <c r="C110" s="36">
        <v>12000</v>
      </c>
    </row>
    <row r="111" spans="1:5" x14ac:dyDescent="0.4">
      <c r="A111" s="27"/>
      <c r="B111" s="22" t="s">
        <v>187</v>
      </c>
      <c r="C111" s="36">
        <v>5000</v>
      </c>
    </row>
    <row r="112" spans="1:5" x14ac:dyDescent="0.4">
      <c r="A112" s="27"/>
      <c r="B112" s="22" t="s">
        <v>188</v>
      </c>
      <c r="C112" s="36">
        <v>10000</v>
      </c>
    </row>
    <row r="113" spans="1:5" s="44" customFormat="1" x14ac:dyDescent="0.4">
      <c r="A113" s="35"/>
      <c r="B113" s="39" t="s">
        <v>189</v>
      </c>
      <c r="C113" s="42"/>
      <c r="D113" s="43"/>
    </row>
    <row r="114" spans="1:5" s="44" customFormat="1" x14ac:dyDescent="0.4">
      <c r="A114" s="35"/>
      <c r="B114" s="40" t="s">
        <v>190</v>
      </c>
      <c r="C114" s="36">
        <v>189139.85</v>
      </c>
      <c r="D114" s="43"/>
    </row>
    <row r="115" spans="1:5" x14ac:dyDescent="0.4">
      <c r="A115" s="27"/>
      <c r="B115" s="23" t="s">
        <v>191</v>
      </c>
      <c r="C115" s="36"/>
    </row>
    <row r="116" spans="1:5" x14ac:dyDescent="0.4">
      <c r="A116" s="27"/>
      <c r="B116" s="22" t="s">
        <v>192</v>
      </c>
      <c r="C116" s="36">
        <v>30000</v>
      </c>
      <c r="E116" s="31"/>
    </row>
    <row r="117" spans="1:5" x14ac:dyDescent="0.4">
      <c r="A117" s="27"/>
      <c r="B117" s="22" t="s">
        <v>193</v>
      </c>
      <c r="C117" s="36">
        <v>20655.939999999999</v>
      </c>
      <c r="E117" s="31"/>
    </row>
    <row r="118" spans="1:5" x14ac:dyDescent="0.4">
      <c r="A118" s="27"/>
      <c r="B118" s="22" t="s">
        <v>194</v>
      </c>
      <c r="C118" s="36">
        <v>25000</v>
      </c>
    </row>
    <row r="119" spans="1:5" x14ac:dyDescent="0.4">
      <c r="A119" s="27"/>
      <c r="B119" s="22"/>
      <c r="C119" s="36"/>
    </row>
    <row r="120" spans="1:5" x14ac:dyDescent="0.4">
      <c r="A120" s="27"/>
      <c r="B120" s="23" t="s">
        <v>195</v>
      </c>
      <c r="C120" s="36"/>
    </row>
    <row r="121" spans="1:5" ht="33.6" x14ac:dyDescent="0.4">
      <c r="A121" s="27"/>
      <c r="B121" s="22" t="s">
        <v>196</v>
      </c>
      <c r="C121" s="36">
        <v>15000</v>
      </c>
    </row>
    <row r="122" spans="1:5" x14ac:dyDescent="0.4">
      <c r="A122" s="27"/>
      <c r="B122" s="22" t="s">
        <v>197</v>
      </c>
      <c r="C122" s="36">
        <v>30000</v>
      </c>
    </row>
    <row r="123" spans="1:5" x14ac:dyDescent="0.4">
      <c r="A123" s="27"/>
      <c r="B123" s="23"/>
      <c r="C123" s="36"/>
    </row>
    <row r="124" spans="1:5" x14ac:dyDescent="0.4">
      <c r="A124" s="27"/>
      <c r="B124" s="23" t="s">
        <v>128</v>
      </c>
      <c r="C124" s="36"/>
    </row>
    <row r="125" spans="1:5" x14ac:dyDescent="0.4">
      <c r="A125" s="27"/>
      <c r="B125" s="22" t="s">
        <v>198</v>
      </c>
      <c r="C125" s="36">
        <v>10000</v>
      </c>
    </row>
    <row r="126" spans="1:5" x14ac:dyDescent="0.4">
      <c r="A126" s="27"/>
      <c r="B126" s="22" t="s">
        <v>199</v>
      </c>
      <c r="C126" s="36">
        <v>30000</v>
      </c>
    </row>
    <row r="127" spans="1:5" x14ac:dyDescent="0.4">
      <c r="A127" s="27"/>
      <c r="B127" s="22" t="s">
        <v>200</v>
      </c>
      <c r="C127" s="36">
        <v>10000</v>
      </c>
    </row>
    <row r="128" spans="1:5" x14ac:dyDescent="0.4">
      <c r="A128" s="27"/>
      <c r="B128" s="22" t="s">
        <v>201</v>
      </c>
      <c r="C128" s="36">
        <v>5000</v>
      </c>
    </row>
    <row r="129" spans="1:5" x14ac:dyDescent="0.4">
      <c r="A129" s="27"/>
      <c r="B129" s="22" t="s">
        <v>202</v>
      </c>
      <c r="C129" s="36">
        <v>20000</v>
      </c>
    </row>
    <row r="130" spans="1:5" x14ac:dyDescent="0.4">
      <c r="A130" s="27"/>
      <c r="B130" s="22"/>
      <c r="C130" s="36"/>
    </row>
    <row r="131" spans="1:5" x14ac:dyDescent="0.4">
      <c r="A131" s="27"/>
      <c r="B131" s="23" t="s">
        <v>203</v>
      </c>
      <c r="C131" s="36"/>
    </row>
    <row r="132" spans="1:5" ht="33.6" x14ac:dyDescent="0.4">
      <c r="A132" s="27"/>
      <c r="B132" s="22" t="s">
        <v>204</v>
      </c>
      <c r="C132" s="36">
        <v>10000</v>
      </c>
      <c r="E132" s="31"/>
    </row>
    <row r="133" spans="1:5" x14ac:dyDescent="0.4">
      <c r="A133" s="27"/>
      <c r="B133" s="22" t="s">
        <v>205</v>
      </c>
      <c r="C133" s="36">
        <v>6000</v>
      </c>
    </row>
    <row r="134" spans="1:5" x14ac:dyDescent="0.4">
      <c r="A134" s="27"/>
      <c r="B134" s="22" t="s">
        <v>206</v>
      </c>
      <c r="C134" s="36">
        <v>14000</v>
      </c>
    </row>
    <row r="135" spans="1:5" ht="33.6" x14ac:dyDescent="0.4">
      <c r="A135" s="27"/>
      <c r="B135" s="22" t="s">
        <v>207</v>
      </c>
      <c r="C135" s="36">
        <v>10000</v>
      </c>
    </row>
    <row r="136" spans="1:5" x14ac:dyDescent="0.4">
      <c r="A136" s="27"/>
      <c r="B136" s="22" t="s">
        <v>208</v>
      </c>
      <c r="C136" s="36">
        <v>5655.94</v>
      </c>
    </row>
    <row r="137" spans="1:5" ht="33.6" x14ac:dyDescent="0.4">
      <c r="A137" s="27"/>
      <c r="B137" s="22" t="s">
        <v>209</v>
      </c>
      <c r="C137" s="36">
        <v>45000</v>
      </c>
    </row>
    <row r="138" spans="1:5" x14ac:dyDescent="0.4">
      <c r="A138" s="27"/>
      <c r="B138" s="22" t="s">
        <v>210</v>
      </c>
      <c r="C138" s="36">
        <v>30000</v>
      </c>
    </row>
    <row r="139" spans="1:5" ht="33.6" x14ac:dyDescent="0.4">
      <c r="A139" s="27"/>
      <c r="B139" s="22" t="s">
        <v>291</v>
      </c>
      <c r="C139" s="36">
        <v>120000</v>
      </c>
    </row>
    <row r="140" spans="1:5" x14ac:dyDescent="0.4">
      <c r="A140" s="27"/>
      <c r="B140" s="22" t="s">
        <v>211</v>
      </c>
      <c r="C140" s="36">
        <v>40000</v>
      </c>
    </row>
    <row r="141" spans="1:5" ht="33.6" x14ac:dyDescent="0.4">
      <c r="A141" s="27"/>
      <c r="B141" s="22" t="s">
        <v>295</v>
      </c>
      <c r="C141" s="36">
        <v>100000</v>
      </c>
    </row>
    <row r="142" spans="1:5" x14ac:dyDescent="0.4">
      <c r="A142" s="27"/>
      <c r="B142" s="22" t="s">
        <v>296</v>
      </c>
      <c r="C142" s="36">
        <v>75000</v>
      </c>
    </row>
    <row r="143" spans="1:5" x14ac:dyDescent="0.4">
      <c r="A143" s="27"/>
      <c r="B143" s="22"/>
      <c r="C143" s="36"/>
    </row>
    <row r="144" spans="1:5" x14ac:dyDescent="0.4">
      <c r="A144" s="27"/>
      <c r="B144" s="23" t="s">
        <v>212</v>
      </c>
      <c r="C144" s="36"/>
    </row>
    <row r="145" spans="1:5" x14ac:dyDescent="0.4">
      <c r="A145" s="27"/>
      <c r="B145" s="22" t="s">
        <v>213</v>
      </c>
      <c r="C145" s="36">
        <v>13914</v>
      </c>
      <c r="E145" s="29"/>
    </row>
    <row r="146" spans="1:5" x14ac:dyDescent="0.4">
      <c r="A146" s="27"/>
      <c r="B146" s="22" t="s">
        <v>214</v>
      </c>
      <c r="C146" s="36">
        <v>5000</v>
      </c>
    </row>
    <row r="147" spans="1:5" x14ac:dyDescent="0.4">
      <c r="A147" s="27"/>
      <c r="B147" s="22" t="s">
        <v>215</v>
      </c>
      <c r="C147" s="36">
        <v>40000</v>
      </c>
    </row>
    <row r="148" spans="1:5" x14ac:dyDescent="0.4">
      <c r="A148" s="27"/>
      <c r="B148" s="22" t="s">
        <v>216</v>
      </c>
      <c r="C148" s="36">
        <v>10000</v>
      </c>
    </row>
    <row r="149" spans="1:5" x14ac:dyDescent="0.4">
      <c r="A149" s="27"/>
      <c r="B149" s="22" t="s">
        <v>217</v>
      </c>
      <c r="C149" s="36">
        <v>70000</v>
      </c>
    </row>
    <row r="150" spans="1:5" x14ac:dyDescent="0.4">
      <c r="A150" s="27"/>
      <c r="B150" s="22" t="s">
        <v>297</v>
      </c>
      <c r="C150" s="36">
        <v>4000</v>
      </c>
    </row>
    <row r="151" spans="1:5" x14ac:dyDescent="0.4">
      <c r="A151" s="27"/>
      <c r="B151" s="22"/>
      <c r="C151" s="36"/>
    </row>
    <row r="152" spans="1:5" x14ac:dyDescent="0.4">
      <c r="A152" s="27"/>
      <c r="B152" s="23" t="s">
        <v>134</v>
      </c>
      <c r="C152" s="36"/>
    </row>
    <row r="153" spans="1:5" x14ac:dyDescent="0.4">
      <c r="A153" s="27"/>
      <c r="B153" s="22" t="s">
        <v>135</v>
      </c>
      <c r="C153" s="36">
        <v>15000</v>
      </c>
    </row>
    <row r="154" spans="1:5" x14ac:dyDescent="0.4">
      <c r="A154" s="27"/>
      <c r="B154" s="22" t="s">
        <v>218</v>
      </c>
      <c r="C154" s="36">
        <v>10000</v>
      </c>
    </row>
    <row r="155" spans="1:5" x14ac:dyDescent="0.4">
      <c r="A155" s="27"/>
      <c r="B155" s="22" t="s">
        <v>219</v>
      </c>
      <c r="C155" s="36">
        <v>430600</v>
      </c>
    </row>
    <row r="156" spans="1:5" x14ac:dyDescent="0.4">
      <c r="A156" s="27"/>
      <c r="B156" s="22" t="s">
        <v>220</v>
      </c>
      <c r="C156" s="36">
        <v>120000</v>
      </c>
    </row>
    <row r="157" spans="1:5" x14ac:dyDescent="0.4">
      <c r="A157" s="27"/>
      <c r="B157" s="23"/>
      <c r="C157" s="36"/>
    </row>
    <row r="158" spans="1:5" x14ac:dyDescent="0.4">
      <c r="A158" s="27"/>
      <c r="B158" s="23" t="s">
        <v>137</v>
      </c>
      <c r="C158" s="36"/>
    </row>
    <row r="159" spans="1:5" x14ac:dyDescent="0.4">
      <c r="A159" s="27"/>
      <c r="B159" s="22" t="s">
        <v>221</v>
      </c>
      <c r="C159" s="36">
        <v>10000</v>
      </c>
    </row>
    <row r="160" spans="1:5" x14ac:dyDescent="0.4">
      <c r="A160" s="27"/>
      <c r="B160" s="22" t="s">
        <v>222</v>
      </c>
      <c r="C160" s="36">
        <v>20000</v>
      </c>
    </row>
    <row r="161" spans="1:3" x14ac:dyDescent="0.4">
      <c r="A161" s="27"/>
      <c r="B161" s="22" t="s">
        <v>223</v>
      </c>
      <c r="C161" s="36">
        <v>40000</v>
      </c>
    </row>
    <row r="162" spans="1:3" x14ac:dyDescent="0.4">
      <c r="A162" s="27"/>
      <c r="B162" s="22" t="s">
        <v>224</v>
      </c>
      <c r="C162" s="36">
        <v>60000</v>
      </c>
    </row>
    <row r="163" spans="1:3" x14ac:dyDescent="0.4">
      <c r="A163" s="27"/>
      <c r="B163" s="22" t="s">
        <v>225</v>
      </c>
      <c r="C163" s="36">
        <v>15000</v>
      </c>
    </row>
    <row r="164" spans="1:3" x14ac:dyDescent="0.4">
      <c r="A164" s="27"/>
      <c r="B164" s="22" t="s">
        <v>226</v>
      </c>
      <c r="C164" s="36">
        <v>50000</v>
      </c>
    </row>
    <row r="165" spans="1:3" x14ac:dyDescent="0.4">
      <c r="A165" s="27"/>
      <c r="B165" s="22" t="s">
        <v>227</v>
      </c>
      <c r="C165" s="36">
        <v>20000</v>
      </c>
    </row>
    <row r="166" spans="1:3" x14ac:dyDescent="0.4">
      <c r="A166" s="27"/>
      <c r="B166" s="22" t="s">
        <v>228</v>
      </c>
      <c r="C166" s="36">
        <v>40000</v>
      </c>
    </row>
    <row r="167" spans="1:3" x14ac:dyDescent="0.4">
      <c r="A167" s="27"/>
      <c r="B167" s="22" t="s">
        <v>229</v>
      </c>
      <c r="C167" s="36">
        <v>25000</v>
      </c>
    </row>
    <row r="168" spans="1:3" x14ac:dyDescent="0.4">
      <c r="A168" s="27"/>
      <c r="B168" s="22"/>
      <c r="C168" s="36"/>
    </row>
    <row r="169" spans="1:3" x14ac:dyDescent="0.4">
      <c r="A169" s="27"/>
      <c r="B169" s="23" t="s">
        <v>139</v>
      </c>
      <c r="C169" s="36"/>
    </row>
    <row r="170" spans="1:3" x14ac:dyDescent="0.4">
      <c r="A170" s="27"/>
      <c r="B170" s="22" t="s">
        <v>230</v>
      </c>
      <c r="C170" s="36">
        <v>10000</v>
      </c>
    </row>
    <row r="171" spans="1:3" x14ac:dyDescent="0.4">
      <c r="A171" s="27"/>
      <c r="B171" s="22" t="s">
        <v>231</v>
      </c>
      <c r="C171" s="36">
        <v>50000</v>
      </c>
    </row>
    <row r="172" spans="1:3" x14ac:dyDescent="0.4">
      <c r="A172" s="27"/>
      <c r="B172" s="22" t="s">
        <v>232</v>
      </c>
      <c r="C172" s="36">
        <v>5000</v>
      </c>
    </row>
    <row r="173" spans="1:3" x14ac:dyDescent="0.4">
      <c r="A173" s="27"/>
      <c r="B173" s="22" t="s">
        <v>233</v>
      </c>
      <c r="C173" s="36">
        <v>10000</v>
      </c>
    </row>
    <row r="174" spans="1:3" x14ac:dyDescent="0.4">
      <c r="A174" s="27"/>
      <c r="B174" s="22" t="s">
        <v>234</v>
      </c>
      <c r="C174" s="36">
        <v>6000</v>
      </c>
    </row>
    <row r="175" spans="1:3" x14ac:dyDescent="0.4">
      <c r="A175" s="27"/>
      <c r="B175" s="23" t="s">
        <v>141</v>
      </c>
      <c r="C175" s="36"/>
    </row>
    <row r="176" spans="1:3" x14ac:dyDescent="0.4">
      <c r="A176" s="27"/>
      <c r="B176" s="22" t="s">
        <v>80</v>
      </c>
      <c r="C176" s="36">
        <v>150000</v>
      </c>
    </row>
    <row r="177" spans="1:3" x14ac:dyDescent="0.4">
      <c r="A177" s="27"/>
      <c r="B177" s="22" t="s">
        <v>235</v>
      </c>
      <c r="C177" s="36">
        <v>20000</v>
      </c>
    </row>
    <row r="178" spans="1:3" x14ac:dyDescent="0.4">
      <c r="A178" s="27"/>
      <c r="B178" s="22" t="s">
        <v>236</v>
      </c>
      <c r="C178" s="36">
        <v>30000</v>
      </c>
    </row>
    <row r="179" spans="1:3" x14ac:dyDescent="0.4">
      <c r="A179" s="27"/>
      <c r="B179" s="23" t="s">
        <v>237</v>
      </c>
      <c r="C179" s="36"/>
    </row>
    <row r="180" spans="1:3" x14ac:dyDescent="0.4">
      <c r="A180" s="27"/>
      <c r="B180" s="22" t="s">
        <v>238</v>
      </c>
      <c r="C180" s="36">
        <v>10000</v>
      </c>
    </row>
    <row r="181" spans="1:3" x14ac:dyDescent="0.4">
      <c r="A181" s="27"/>
      <c r="B181" s="22" t="s">
        <v>239</v>
      </c>
      <c r="C181" s="36">
        <v>15000</v>
      </c>
    </row>
    <row r="182" spans="1:3" x14ac:dyDescent="0.4">
      <c r="A182" s="27"/>
      <c r="B182" s="22"/>
      <c r="C182" s="36"/>
    </row>
    <row r="183" spans="1:3" x14ac:dyDescent="0.4">
      <c r="A183" s="27"/>
      <c r="B183" s="23" t="s">
        <v>153</v>
      </c>
      <c r="C183" s="36"/>
    </row>
    <row r="184" spans="1:3" x14ac:dyDescent="0.4">
      <c r="A184" s="27"/>
      <c r="B184" s="22" t="s">
        <v>240</v>
      </c>
      <c r="C184" s="36">
        <v>70000</v>
      </c>
    </row>
    <row r="185" spans="1:3" x14ac:dyDescent="0.4">
      <c r="A185" s="27"/>
      <c r="B185" s="22" t="s">
        <v>241</v>
      </c>
      <c r="C185" s="36">
        <v>5000</v>
      </c>
    </row>
    <row r="186" spans="1:3" x14ac:dyDescent="0.4">
      <c r="A186" s="27"/>
      <c r="B186" s="22" t="s">
        <v>242</v>
      </c>
      <c r="C186" s="36">
        <v>25000</v>
      </c>
    </row>
    <row r="187" spans="1:3" ht="33.6" x14ac:dyDescent="0.4">
      <c r="A187" s="27"/>
      <c r="B187" s="22" t="s">
        <v>243</v>
      </c>
      <c r="C187" s="36">
        <v>60000</v>
      </c>
    </row>
    <row r="188" spans="1:3" ht="33.6" x14ac:dyDescent="0.4">
      <c r="A188" s="27"/>
      <c r="B188" s="22" t="s">
        <v>244</v>
      </c>
      <c r="C188" s="36">
        <v>25000</v>
      </c>
    </row>
    <row r="189" spans="1:3" x14ac:dyDescent="0.4">
      <c r="A189" s="27"/>
      <c r="B189" s="22" t="s">
        <v>245</v>
      </c>
      <c r="C189" s="36">
        <v>130000</v>
      </c>
    </row>
    <row r="190" spans="1:3" x14ac:dyDescent="0.4">
      <c r="A190" s="27"/>
      <c r="B190" s="22" t="s">
        <v>246</v>
      </c>
      <c r="C190" s="36">
        <v>200000</v>
      </c>
    </row>
    <row r="191" spans="1:3" x14ac:dyDescent="0.4">
      <c r="A191" s="27"/>
      <c r="B191" s="22" t="s">
        <v>298</v>
      </c>
      <c r="C191" s="36">
        <v>152000</v>
      </c>
    </row>
    <row r="192" spans="1:3" ht="33.6" x14ac:dyDescent="0.4">
      <c r="A192" s="27"/>
      <c r="B192" s="24" t="s">
        <v>299</v>
      </c>
      <c r="C192" s="36">
        <v>100000</v>
      </c>
    </row>
    <row r="193" spans="1:6" x14ac:dyDescent="0.4">
      <c r="A193" s="27"/>
      <c r="B193" s="24" t="s">
        <v>300</v>
      </c>
      <c r="C193" s="36">
        <v>64000</v>
      </c>
    </row>
    <row r="194" spans="1:6" ht="50.4" x14ac:dyDescent="0.4">
      <c r="A194" s="27"/>
      <c r="B194" s="24" t="s">
        <v>301</v>
      </c>
      <c r="C194" s="36">
        <v>62000</v>
      </c>
    </row>
    <row r="195" spans="1:6" x14ac:dyDescent="0.4">
      <c r="A195" s="27"/>
      <c r="B195" s="24"/>
      <c r="C195" s="36"/>
    </row>
    <row r="196" spans="1:6" x14ac:dyDescent="0.4">
      <c r="A196" s="27"/>
      <c r="B196" s="23" t="s">
        <v>149</v>
      </c>
      <c r="C196" s="36"/>
    </row>
    <row r="197" spans="1:6" x14ac:dyDescent="0.4">
      <c r="A197" s="27"/>
      <c r="B197" s="22" t="s">
        <v>140</v>
      </c>
      <c r="C197" s="36">
        <v>10000</v>
      </c>
    </row>
    <row r="198" spans="1:6" x14ac:dyDescent="0.4">
      <c r="A198" s="27"/>
      <c r="B198" s="22" t="s">
        <v>247</v>
      </c>
      <c r="C198" s="36">
        <v>15000</v>
      </c>
    </row>
    <row r="199" spans="1:6" x14ac:dyDescent="0.4">
      <c r="A199" s="27"/>
      <c r="B199" s="22" t="s">
        <v>248</v>
      </c>
      <c r="C199" s="36">
        <v>55000</v>
      </c>
    </row>
    <row r="200" spans="1:6" x14ac:dyDescent="0.4">
      <c r="A200" s="27"/>
      <c r="B200" s="23"/>
      <c r="C200" s="36"/>
    </row>
    <row r="201" spans="1:6" ht="18" x14ac:dyDescent="0.4">
      <c r="A201" s="27"/>
      <c r="B201" s="23" t="s">
        <v>249</v>
      </c>
      <c r="C201" s="38">
        <f>SUM(C84:C199)</f>
        <v>3932797</v>
      </c>
      <c r="D201" s="45" t="e">
        <f>#REF!-C201</f>
        <v>#REF!</v>
      </c>
      <c r="E201" s="31"/>
      <c r="F201" s="31"/>
    </row>
    <row r="202" spans="1:6" x14ac:dyDescent="0.4">
      <c r="A202" s="35" t="s">
        <v>250</v>
      </c>
      <c r="B202" s="23" t="s">
        <v>163</v>
      </c>
      <c r="C202" s="36"/>
    </row>
    <row r="203" spans="1:6" x14ac:dyDescent="0.4">
      <c r="A203" s="27"/>
      <c r="B203" s="24" t="s">
        <v>251</v>
      </c>
      <c r="C203" s="36">
        <v>2800078.35</v>
      </c>
    </row>
    <row r="204" spans="1:6" x14ac:dyDescent="0.4">
      <c r="A204" s="27"/>
      <c r="B204" s="24" t="s">
        <v>252</v>
      </c>
      <c r="C204" s="36">
        <v>6437</v>
      </c>
    </row>
    <row r="205" spans="1:6" x14ac:dyDescent="0.4">
      <c r="A205" s="27"/>
      <c r="B205" s="24"/>
      <c r="C205" s="36"/>
    </row>
    <row r="206" spans="1:6" x14ac:dyDescent="0.4">
      <c r="A206" s="27"/>
      <c r="B206" s="46" t="s">
        <v>117</v>
      </c>
      <c r="C206" s="36"/>
    </row>
    <row r="207" spans="1:6" x14ac:dyDescent="0.4">
      <c r="A207" s="27"/>
      <c r="B207" s="24" t="s">
        <v>253</v>
      </c>
      <c r="C207" s="36">
        <v>3437</v>
      </c>
    </row>
    <row r="208" spans="1:6" x14ac:dyDescent="0.4">
      <c r="A208" s="27"/>
      <c r="B208" s="24" t="s">
        <v>254</v>
      </c>
      <c r="C208" s="36">
        <v>3000</v>
      </c>
    </row>
    <row r="209" spans="1:3" x14ac:dyDescent="0.4">
      <c r="A209" s="27"/>
      <c r="B209" s="24"/>
      <c r="C209" s="36"/>
    </row>
    <row r="210" spans="1:3" x14ac:dyDescent="0.4">
      <c r="A210" s="27"/>
      <c r="B210" s="23" t="s">
        <v>137</v>
      </c>
      <c r="C210" s="36"/>
    </row>
    <row r="211" spans="1:3" ht="33.6" x14ac:dyDescent="0.4">
      <c r="A211" s="27"/>
      <c r="B211" s="22" t="s">
        <v>255</v>
      </c>
      <c r="C211" s="36">
        <v>15000</v>
      </c>
    </row>
    <row r="212" spans="1:3" x14ac:dyDescent="0.4">
      <c r="A212" s="27"/>
      <c r="B212" s="22" t="s">
        <v>256</v>
      </c>
      <c r="C212" s="36">
        <v>5000</v>
      </c>
    </row>
    <row r="213" spans="1:3" x14ac:dyDescent="0.4">
      <c r="A213" s="27"/>
      <c r="B213" s="22" t="s">
        <v>257</v>
      </c>
      <c r="C213" s="36">
        <v>6000</v>
      </c>
    </row>
    <row r="214" spans="1:3" x14ac:dyDescent="0.4">
      <c r="A214" s="27"/>
      <c r="B214" s="22" t="s">
        <v>258</v>
      </c>
      <c r="C214" s="36">
        <v>2500</v>
      </c>
    </row>
    <row r="215" spans="1:3" x14ac:dyDescent="0.4">
      <c r="A215" s="27"/>
      <c r="B215" s="22" t="s">
        <v>259</v>
      </c>
      <c r="C215" s="36">
        <v>3000</v>
      </c>
    </row>
    <row r="216" spans="1:3" x14ac:dyDescent="0.4">
      <c r="A216" s="27"/>
      <c r="B216" s="22" t="s">
        <v>260</v>
      </c>
      <c r="C216" s="36">
        <v>10415</v>
      </c>
    </row>
    <row r="217" spans="1:3" x14ac:dyDescent="0.4">
      <c r="A217" s="27"/>
      <c r="B217" s="22"/>
      <c r="C217" s="36"/>
    </row>
    <row r="218" spans="1:3" x14ac:dyDescent="0.4">
      <c r="A218" s="27"/>
      <c r="B218" s="23" t="s">
        <v>141</v>
      </c>
      <c r="C218" s="36"/>
    </row>
    <row r="219" spans="1:3" x14ac:dyDescent="0.4">
      <c r="A219" s="27"/>
      <c r="B219" s="22" t="s">
        <v>261</v>
      </c>
      <c r="C219" s="36">
        <v>4280</v>
      </c>
    </row>
    <row r="220" spans="1:3" x14ac:dyDescent="0.4">
      <c r="A220" s="27"/>
      <c r="B220" s="22" t="s">
        <v>262</v>
      </c>
      <c r="C220" s="36">
        <v>1800</v>
      </c>
    </row>
    <row r="221" spans="1:3" x14ac:dyDescent="0.4">
      <c r="A221" s="27"/>
      <c r="B221" s="22" t="s">
        <v>263</v>
      </c>
      <c r="C221" s="36">
        <v>2700</v>
      </c>
    </row>
    <row r="222" spans="1:3" x14ac:dyDescent="0.4">
      <c r="A222" s="27"/>
      <c r="B222" s="22" t="s">
        <v>264</v>
      </c>
      <c r="C222" s="36">
        <v>1245</v>
      </c>
    </row>
    <row r="223" spans="1:3" ht="33.6" x14ac:dyDescent="0.4">
      <c r="A223" s="27"/>
      <c r="B223" s="22" t="s">
        <v>265</v>
      </c>
      <c r="C223" s="36">
        <v>3610</v>
      </c>
    </row>
    <row r="224" spans="1:3" x14ac:dyDescent="0.4">
      <c r="A224" s="27"/>
      <c r="B224" s="22"/>
      <c r="C224" s="36"/>
    </row>
    <row r="225" spans="1:6" x14ac:dyDescent="0.4">
      <c r="A225" s="27"/>
      <c r="B225" s="22"/>
      <c r="C225" s="36"/>
    </row>
    <row r="226" spans="1:6" x14ac:dyDescent="0.4">
      <c r="A226" s="27"/>
      <c r="B226" s="23" t="s">
        <v>266</v>
      </c>
      <c r="C226" s="36"/>
    </row>
    <row r="227" spans="1:6" x14ac:dyDescent="0.4">
      <c r="A227" s="27"/>
      <c r="B227" s="22" t="s">
        <v>267</v>
      </c>
      <c r="C227" s="28">
        <v>2200</v>
      </c>
    </row>
    <row r="228" spans="1:6" x14ac:dyDescent="0.4">
      <c r="A228" s="27"/>
      <c r="B228" s="22" t="s">
        <v>268</v>
      </c>
      <c r="C228" s="28">
        <v>2500</v>
      </c>
    </row>
    <row r="229" spans="1:6" x14ac:dyDescent="0.4">
      <c r="A229" s="27"/>
      <c r="B229" s="22" t="s">
        <v>269</v>
      </c>
      <c r="C229" s="28">
        <v>3000</v>
      </c>
    </row>
    <row r="230" spans="1:6" x14ac:dyDescent="0.4">
      <c r="A230" s="27"/>
      <c r="B230" s="22" t="s">
        <v>234</v>
      </c>
      <c r="C230" s="28">
        <v>3300</v>
      </c>
    </row>
    <row r="231" spans="1:6" x14ac:dyDescent="0.4">
      <c r="A231" s="27"/>
      <c r="B231" s="22"/>
      <c r="C231" s="36"/>
    </row>
    <row r="232" spans="1:6" x14ac:dyDescent="0.4">
      <c r="A232" s="27"/>
      <c r="B232" s="23" t="s">
        <v>270</v>
      </c>
      <c r="C232" s="36"/>
    </row>
    <row r="233" spans="1:6" x14ac:dyDescent="0.4">
      <c r="A233" s="27"/>
      <c r="B233" s="22" t="s">
        <v>271</v>
      </c>
      <c r="C233" s="36">
        <v>15681</v>
      </c>
    </row>
    <row r="234" spans="1:6" x14ac:dyDescent="0.4">
      <c r="A234" s="27"/>
      <c r="B234" s="23" t="s">
        <v>272</v>
      </c>
      <c r="C234" s="38">
        <f>SUM(C203:C233)</f>
        <v>2895183.35</v>
      </c>
    </row>
    <row r="235" spans="1:6" x14ac:dyDescent="0.4">
      <c r="A235" s="27"/>
      <c r="B235" s="23"/>
      <c r="C235" s="36"/>
    </row>
    <row r="236" spans="1:6" x14ac:dyDescent="0.4">
      <c r="A236" s="35" t="s">
        <v>273</v>
      </c>
      <c r="B236" s="23" t="s">
        <v>274</v>
      </c>
      <c r="C236" s="36"/>
    </row>
    <row r="237" spans="1:6" x14ac:dyDescent="0.4">
      <c r="A237" s="35"/>
      <c r="B237" s="22" t="s">
        <v>275</v>
      </c>
      <c r="C237" s="36">
        <v>45859</v>
      </c>
    </row>
    <row r="238" spans="1:6" ht="33.6" x14ac:dyDescent="0.4">
      <c r="A238" s="27"/>
      <c r="B238" s="22" t="s">
        <v>276</v>
      </c>
      <c r="C238" s="36">
        <v>402031</v>
      </c>
      <c r="F238" s="30">
        <v>571461</v>
      </c>
    </row>
    <row r="239" spans="1:6" ht="50.4" x14ac:dyDescent="0.4">
      <c r="A239" s="27"/>
      <c r="B239" s="22" t="s">
        <v>302</v>
      </c>
      <c r="C239" s="36">
        <v>89300</v>
      </c>
      <c r="F239" s="30">
        <v>243954</v>
      </c>
    </row>
    <row r="240" spans="1:6" ht="33.6" x14ac:dyDescent="0.4">
      <c r="A240" s="27"/>
      <c r="B240" s="22" t="s">
        <v>277</v>
      </c>
      <c r="C240" s="36">
        <f>87630+81800+86400+68254</f>
        <v>324084</v>
      </c>
    </row>
    <row r="241" spans="1:6" x14ac:dyDescent="0.4">
      <c r="A241" s="27"/>
      <c r="B241" s="23" t="s">
        <v>278</v>
      </c>
      <c r="C241" s="41">
        <f>SUM(C237:C240)</f>
        <v>861274</v>
      </c>
    </row>
    <row r="242" spans="1:6" x14ac:dyDescent="0.4">
      <c r="A242" s="27"/>
      <c r="B242" s="23"/>
      <c r="C242" s="41"/>
      <c r="E242" s="47"/>
      <c r="F242" s="31">
        <f>E241-E242</f>
        <v>0</v>
      </c>
    </row>
    <row r="243" spans="1:6" x14ac:dyDescent="0.4">
      <c r="A243" s="35" t="s">
        <v>279</v>
      </c>
      <c r="B243" s="23" t="s">
        <v>280</v>
      </c>
      <c r="C243" s="41"/>
      <c r="F243" s="31"/>
    </row>
    <row r="244" spans="1:6" x14ac:dyDescent="0.4">
      <c r="A244" s="27"/>
      <c r="B244" s="22" t="s">
        <v>303</v>
      </c>
      <c r="C244" s="28">
        <v>5000</v>
      </c>
      <c r="F244" s="31"/>
    </row>
    <row r="245" spans="1:6" ht="33.6" x14ac:dyDescent="0.4">
      <c r="A245" s="27"/>
      <c r="B245" s="22" t="s">
        <v>304</v>
      </c>
      <c r="C245" s="28">
        <v>4660</v>
      </c>
      <c r="F245" s="31"/>
    </row>
    <row r="246" spans="1:6" ht="33.6" x14ac:dyDescent="0.4">
      <c r="A246" s="27"/>
      <c r="B246" s="22" t="s">
        <v>305</v>
      </c>
      <c r="C246" s="28">
        <v>8180</v>
      </c>
      <c r="F246" s="31"/>
    </row>
    <row r="247" spans="1:6" ht="33.6" x14ac:dyDescent="0.4">
      <c r="A247" s="27"/>
      <c r="B247" s="22" t="s">
        <v>306</v>
      </c>
      <c r="C247" s="28">
        <v>6660</v>
      </c>
      <c r="F247" s="31"/>
    </row>
    <row r="248" spans="1:6" ht="50.4" x14ac:dyDescent="0.4">
      <c r="A248" s="27"/>
      <c r="B248" s="22" t="s">
        <v>307</v>
      </c>
      <c r="C248" s="28">
        <v>5500</v>
      </c>
      <c r="F248" s="31"/>
    </row>
    <row r="249" spans="1:6" x14ac:dyDescent="0.4">
      <c r="A249" s="27"/>
      <c r="B249" s="23" t="s">
        <v>278</v>
      </c>
      <c r="C249" s="41">
        <f>SUM(C244:C248)</f>
        <v>30000</v>
      </c>
    </row>
    <row r="250" spans="1:6" x14ac:dyDescent="0.4">
      <c r="A250" s="27"/>
      <c r="B250" s="23"/>
      <c r="C250" s="41"/>
    </row>
    <row r="251" spans="1:6" ht="33.6" x14ac:dyDescent="0.4">
      <c r="A251" s="35" t="s">
        <v>84</v>
      </c>
      <c r="B251" s="23" t="s">
        <v>281</v>
      </c>
      <c r="C251" s="41"/>
    </row>
    <row r="252" spans="1:6" ht="50.4" x14ac:dyDescent="0.4">
      <c r="A252" s="27"/>
      <c r="B252" s="24" t="s">
        <v>301</v>
      </c>
      <c r="C252" s="28">
        <v>122450.52</v>
      </c>
    </row>
    <row r="253" spans="1:6" x14ac:dyDescent="0.4">
      <c r="A253" s="27"/>
      <c r="B253" s="22" t="s">
        <v>308</v>
      </c>
      <c r="C253" s="28">
        <v>6060.82</v>
      </c>
    </row>
    <row r="254" spans="1:6" x14ac:dyDescent="0.4">
      <c r="A254" s="27"/>
      <c r="B254" s="23" t="s">
        <v>278</v>
      </c>
      <c r="C254" s="41">
        <f>SUM(C252:C253)</f>
        <v>128511.34</v>
      </c>
    </row>
    <row r="255" spans="1:6" x14ac:dyDescent="0.4">
      <c r="A255" s="27"/>
      <c r="B255" s="23"/>
      <c r="C255" s="41"/>
    </row>
    <row r="256" spans="1:6" x14ac:dyDescent="0.4">
      <c r="A256" s="35" t="s">
        <v>82</v>
      </c>
      <c r="B256" s="23"/>
      <c r="C256" s="41"/>
    </row>
    <row r="257" spans="1:3" x14ac:dyDescent="0.4">
      <c r="A257" s="27"/>
      <c r="B257" s="22" t="s">
        <v>282</v>
      </c>
      <c r="C257" s="28">
        <v>40000</v>
      </c>
    </row>
    <row r="258" spans="1:3" x14ac:dyDescent="0.4">
      <c r="A258" s="27"/>
      <c r="B258" s="22" t="s">
        <v>283</v>
      </c>
      <c r="C258" s="28">
        <v>30000</v>
      </c>
    </row>
    <row r="259" spans="1:3" x14ac:dyDescent="0.4">
      <c r="A259" s="27"/>
      <c r="B259" s="22" t="s">
        <v>284</v>
      </c>
      <c r="C259" s="28">
        <v>30000</v>
      </c>
    </row>
    <row r="260" spans="1:3" x14ac:dyDescent="0.4">
      <c r="A260" s="27"/>
      <c r="B260" s="23"/>
      <c r="C260" s="41">
        <f>SUM(C257:C259)</f>
        <v>100000</v>
      </c>
    </row>
    <row r="261" spans="1:3" x14ac:dyDescent="0.4">
      <c r="A261" s="27"/>
      <c r="B261" s="23"/>
      <c r="C261" s="41"/>
    </row>
    <row r="262" spans="1:3" x14ac:dyDescent="0.4">
      <c r="A262" s="35" t="s">
        <v>83</v>
      </c>
      <c r="B262" s="23" t="s">
        <v>137</v>
      </c>
      <c r="C262" s="36"/>
    </row>
    <row r="263" spans="1:3" x14ac:dyDescent="0.4">
      <c r="A263" s="27"/>
      <c r="B263" s="22" t="s">
        <v>285</v>
      </c>
      <c r="C263" s="36">
        <v>40000</v>
      </c>
    </row>
    <row r="264" spans="1:3" x14ac:dyDescent="0.4">
      <c r="A264" s="27"/>
      <c r="B264" s="22" t="s">
        <v>286</v>
      </c>
      <c r="C264" s="36">
        <v>12850</v>
      </c>
    </row>
    <row r="265" spans="1:3" x14ac:dyDescent="0.4">
      <c r="A265" s="27"/>
      <c r="B265" s="22" t="s">
        <v>287</v>
      </c>
      <c r="C265" s="36">
        <v>60000</v>
      </c>
    </row>
    <row r="266" spans="1:3" x14ac:dyDescent="0.4">
      <c r="A266" s="27"/>
      <c r="B266" s="22" t="s">
        <v>288</v>
      </c>
      <c r="C266" s="36">
        <v>26448</v>
      </c>
    </row>
    <row r="267" spans="1:3" x14ac:dyDescent="0.4">
      <c r="A267" s="48"/>
      <c r="B267" s="23" t="s">
        <v>278</v>
      </c>
      <c r="C267" s="41">
        <f>SUM(C263:C266)</f>
        <v>139298</v>
      </c>
    </row>
    <row r="268" spans="1:3" x14ac:dyDescent="0.4">
      <c r="A268" s="48"/>
      <c r="B268" s="22"/>
      <c r="C268" s="49"/>
    </row>
    <row r="269" spans="1:3" ht="17.399999999999999" thickBot="1" x14ac:dyDescent="0.45">
      <c r="A269" s="50"/>
      <c r="B269" s="51" t="s">
        <v>89</v>
      </c>
      <c r="C269" s="52">
        <f>C249+C267+C241+C234+C201+C81+C70+C254+C260</f>
        <v>9412983.1899999995</v>
      </c>
    </row>
    <row r="271" spans="1:3" x14ac:dyDescent="0.4">
      <c r="B271" s="53"/>
      <c r="C271" s="54">
        <f>'[1]Draft 2021 revenue budget'!F104-'[1]Draft 2021 expenditure budget '!C275</f>
        <v>0</v>
      </c>
    </row>
  </sheetData>
  <mergeCells count="2">
    <mergeCell ref="A1:C1"/>
    <mergeCell ref="A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REVENUE</vt:lpstr>
      <vt:lpstr>EXPENDITURE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ASDA-BUDGET</dc:creator>
  <cp:lastModifiedBy>ASDA-BUDGET</cp:lastModifiedBy>
  <cp:lastPrinted>2021-09-30T10:04:15Z</cp:lastPrinted>
  <dcterms:created xsi:type="dcterms:W3CDTF">2021-04-15T12:58:47Z</dcterms:created>
  <dcterms:modified xsi:type="dcterms:W3CDTF">2021-10-11T11:17:15Z</dcterms:modified>
</cp:coreProperties>
</file>